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defaultThemeVersion="124226"/>
  <mc:AlternateContent xmlns:mc="http://schemas.openxmlformats.org/markup-compatibility/2006">
    <mc:Choice Requires="x15">
      <x15ac:absPath xmlns:x15ac="http://schemas.microsoft.com/office/spreadsheetml/2010/11/ac" url="I:\Engenharia_old\Obras\Desenhos\ED. SEDE\3º ANDAR\"/>
    </mc:Choice>
  </mc:AlternateContent>
  <bookViews>
    <workbookView xWindow="0" yWindow="0" windowWidth="24000" windowHeight="9600"/>
  </bookViews>
  <sheets>
    <sheet name="ED SEDE- 2º, 3º e 4º pavimentos" sheetId="2" r:id="rId1"/>
  </sheets>
  <definedNames>
    <definedName name="_xlnm.Print_Area" localSheetId="0">'ED SEDE- 2º, 3º e 4º pavimentos'!$A$1:$H$1274</definedName>
    <definedName name="_xlnm.Print_Titles" localSheetId="0">'ED SEDE- 2º, 3º e 4º pavimentos'!$13:$14</definedName>
  </definedNames>
  <calcPr calcId="162913"/>
</workbook>
</file>

<file path=xl/calcChain.xml><?xml version="1.0" encoding="utf-8"?>
<calcChain xmlns="http://schemas.openxmlformats.org/spreadsheetml/2006/main">
  <c r="H1267" i="2" l="1"/>
  <c r="H1268" i="2"/>
  <c r="H1269" i="2"/>
  <c r="H1270" i="2"/>
  <c r="H1271" i="2"/>
  <c r="H1263" i="2"/>
  <c r="H1264" i="2"/>
  <c r="H1254" i="2"/>
  <c r="H1255" i="2"/>
  <c r="H1256" i="2"/>
  <c r="H1257" i="2"/>
  <c r="H1258" i="2"/>
  <c r="H1259" i="2"/>
  <c r="H1260" i="2"/>
  <c r="H1261" i="2"/>
  <c r="H1262" i="2"/>
  <c r="H1247" i="2"/>
  <c r="H1248" i="2"/>
  <c r="H1249" i="2"/>
  <c r="H1250" i="2"/>
  <c r="H1251" i="2"/>
  <c r="H1240" i="2"/>
  <c r="H1241" i="2"/>
  <c r="H1242" i="2"/>
  <c r="H1243" i="2"/>
  <c r="H124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196" i="2"/>
  <c r="H1197" i="2"/>
  <c r="H1198" i="2"/>
  <c r="H1199" i="2"/>
  <c r="H1200" i="2"/>
  <c r="H1201" i="2"/>
  <c r="H1202" i="2"/>
  <c r="H1203" i="2"/>
  <c r="H1204" i="2"/>
  <c r="H1205" i="2"/>
  <c r="H1206" i="2"/>
  <c r="H1207" i="2"/>
  <c r="H1208" i="2"/>
  <c r="H1190" i="2"/>
  <c r="H1191" i="2"/>
  <c r="H1192" i="2"/>
  <c r="H1178" i="2"/>
  <c r="H1179" i="2"/>
  <c r="H1180" i="2"/>
  <c r="H1181" i="2"/>
  <c r="H1182" i="2"/>
  <c r="H1183" i="2"/>
  <c r="H1184" i="2"/>
  <c r="H1185" i="2"/>
  <c r="H1186" i="2"/>
  <c r="H1165" i="2"/>
  <c r="H1166" i="2"/>
  <c r="H1167" i="2"/>
  <c r="H1168" i="2"/>
  <c r="H1169" i="2"/>
  <c r="H1170" i="2"/>
  <c r="H1171" i="2"/>
  <c r="H1172" i="2"/>
  <c r="H1173" i="2"/>
  <c r="H1174" i="2"/>
  <c r="H1175" i="2"/>
  <c r="H1164" i="2"/>
  <c r="H1158" i="2"/>
  <c r="H1159" i="2"/>
  <c r="H1160" i="2"/>
  <c r="H1161" i="2"/>
  <c r="H1162" i="2"/>
  <c r="H1152" i="2"/>
  <c r="H1153" i="2"/>
  <c r="H1154" i="2"/>
  <c r="H1155" i="2"/>
  <c r="H1148" i="2"/>
  <c r="H1149" i="2"/>
  <c r="H1141" i="2"/>
  <c r="H1142" i="2"/>
  <c r="H1138" i="2"/>
  <c r="H1133" i="2"/>
  <c r="H1134" i="2"/>
  <c r="H1135" i="2"/>
  <c r="H1129" i="2"/>
  <c r="H1130" i="2"/>
  <c r="H1124" i="2"/>
  <c r="H1125" i="2"/>
  <c r="H1126" i="2"/>
  <c r="H1119" i="2"/>
  <c r="H1120" i="2"/>
  <c r="H1121" i="2"/>
  <c r="H1110" i="2"/>
  <c r="H1111" i="2"/>
  <c r="H1112" i="2"/>
  <c r="H1113" i="2"/>
  <c r="H1114" i="2"/>
  <c r="H1115" i="2"/>
  <c r="H1106" i="2"/>
  <c r="H1107" i="2"/>
  <c r="H1100" i="2"/>
  <c r="H1101" i="2"/>
  <c r="H1094" i="2"/>
  <c r="H1095" i="2"/>
  <c r="H1090" i="2"/>
  <c r="H1091" i="2"/>
  <c r="H1084" i="2"/>
  <c r="H1085" i="2"/>
  <c r="H1086" i="2"/>
  <c r="H1077" i="2"/>
  <c r="H1078" i="2"/>
  <c r="H1079" i="2"/>
  <c r="H1080" i="2"/>
  <c r="H1081" i="2"/>
  <c r="H1061" i="2"/>
  <c r="H1062" i="2"/>
  <c r="H1063" i="2"/>
  <c r="H1064" i="2"/>
  <c r="H1065" i="2"/>
  <c r="H1066" i="2"/>
  <c r="H1067" i="2"/>
  <c r="H1068" i="2"/>
  <c r="H1069" i="2"/>
  <c r="H1070" i="2"/>
  <c r="H1071" i="2"/>
  <c r="H1072" i="2"/>
  <c r="H1073" i="2"/>
  <c r="H1074" i="2"/>
  <c r="H1057" i="2"/>
  <c r="H1051" i="2"/>
  <c r="H1052" i="2"/>
  <c r="H1053" i="2"/>
  <c r="H1054" i="2"/>
  <c r="H1048" i="2"/>
  <c r="H1044" i="2"/>
  <c r="H1037" i="2"/>
  <c r="H1038" i="2"/>
  <c r="H1039" i="2"/>
  <c r="H1031" i="2"/>
  <c r="H1032" i="2"/>
  <c r="H1033" i="2"/>
  <c r="H1023" i="2"/>
  <c r="H1024" i="2"/>
  <c r="H1025" i="2"/>
  <c r="H1026" i="2"/>
  <c r="H1027" i="2"/>
  <c r="H1015" i="2"/>
  <c r="H1016" i="2"/>
  <c r="H1017" i="2"/>
  <c r="H1018" i="2"/>
  <c r="H1019" i="2"/>
  <c r="H1011" i="2"/>
  <c r="H1012" i="2"/>
  <c r="H1006" i="2"/>
  <c r="H1007" i="2"/>
  <c r="H1003" i="2"/>
  <c r="H995" i="2"/>
  <c r="H996" i="2"/>
  <c r="H997" i="2"/>
  <c r="H998" i="2"/>
  <c r="H999" i="2"/>
  <c r="H988" i="2"/>
  <c r="H989" i="2"/>
  <c r="H990" i="2"/>
  <c r="H991" i="2"/>
  <c r="H992" i="2"/>
  <c r="H983" i="2"/>
  <c r="H984" i="2"/>
  <c r="H963" i="2"/>
  <c r="H964" i="2"/>
  <c r="H965" i="2"/>
  <c r="H966" i="2"/>
  <c r="H967" i="2"/>
  <c r="H968" i="2"/>
  <c r="H969" i="2"/>
  <c r="H970" i="2"/>
  <c r="H971" i="2"/>
  <c r="H972" i="2"/>
  <c r="H973" i="2"/>
  <c r="H974" i="2"/>
  <c r="H975" i="2"/>
  <c r="H976" i="2"/>
  <c r="H977" i="2"/>
  <c r="H978" i="2"/>
  <c r="H955" i="2"/>
  <c r="H956" i="2"/>
  <c r="H957" i="2"/>
  <c r="H958" i="2"/>
  <c r="H959" i="2"/>
  <c r="H960" i="2"/>
  <c r="H951" i="2"/>
  <c r="F945" i="2"/>
  <c r="G945" i="2"/>
  <c r="H935" i="2"/>
  <c r="H936" i="2"/>
  <c r="H937" i="2"/>
  <c r="H938" i="2"/>
  <c r="H939" i="2"/>
  <c r="H940" i="2"/>
  <c r="H941" i="2"/>
  <c r="H942" i="2"/>
  <c r="H943" i="2"/>
  <c r="H944" i="2"/>
  <c r="H917" i="2"/>
  <c r="H918" i="2"/>
  <c r="H919" i="2"/>
  <c r="H920" i="2"/>
  <c r="H921" i="2"/>
  <c r="H922" i="2"/>
  <c r="H923" i="2"/>
  <c r="H924" i="2"/>
  <c r="H925" i="2"/>
  <c r="H926" i="2"/>
  <c r="H927" i="2"/>
  <c r="H928" i="2"/>
  <c r="H929" i="2"/>
  <c r="H930" i="2"/>
  <c r="H931" i="2"/>
  <c r="H932" i="2"/>
  <c r="H910" i="2"/>
  <c r="H911" i="2"/>
  <c r="H912" i="2"/>
  <c r="H913" i="2"/>
  <c r="H914" i="2"/>
  <c r="H902" i="2"/>
  <c r="H903" i="2"/>
  <c r="H904" i="2"/>
  <c r="H905" i="2"/>
  <c r="H906" i="2"/>
  <c r="H907"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F867" i="2"/>
  <c r="G867" i="2"/>
  <c r="H863" i="2"/>
  <c r="H864" i="2"/>
  <c r="H865" i="2"/>
  <c r="H866" i="2"/>
  <c r="H851" i="2"/>
  <c r="H852" i="2"/>
  <c r="H853" i="2"/>
  <c r="H854" i="2"/>
  <c r="H855" i="2"/>
  <c r="H856" i="2"/>
  <c r="H857" i="2"/>
  <c r="H858" i="2"/>
  <c r="H859" i="2"/>
  <c r="F839" i="2"/>
  <c r="G839"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F797" i="2"/>
  <c r="G797"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54" i="2"/>
  <c r="H755" i="2"/>
  <c r="H756" i="2"/>
  <c r="H757" i="2"/>
  <c r="H758" i="2"/>
  <c r="H759" i="2"/>
  <c r="H760" i="2"/>
  <c r="H761" i="2"/>
  <c r="H762" i="2"/>
  <c r="H763" i="2"/>
  <c r="H764" i="2"/>
  <c r="H765" i="2"/>
  <c r="H766" i="2"/>
  <c r="H767" i="2"/>
  <c r="H738" i="2"/>
  <c r="H739" i="2"/>
  <c r="H740" i="2"/>
  <c r="H741" i="2"/>
  <c r="H742" i="2"/>
  <c r="H743" i="2"/>
  <c r="H744" i="2"/>
  <c r="H745" i="2"/>
  <c r="H746" i="2"/>
  <c r="H747" i="2"/>
  <c r="H748" i="2"/>
  <c r="H749" i="2"/>
  <c r="H750" i="2"/>
  <c r="H751" i="2"/>
  <c r="H731" i="2"/>
  <c r="H732" i="2"/>
  <c r="H733" i="2"/>
  <c r="H734" i="2"/>
  <c r="H735" i="2"/>
  <c r="H724" i="2"/>
  <c r="H725" i="2"/>
  <c r="H726" i="2"/>
  <c r="H727" i="2"/>
  <c r="H728" i="2"/>
  <c r="H716" i="2"/>
  <c r="H717" i="2"/>
  <c r="H718" i="2"/>
  <c r="H719" i="2"/>
  <c r="H720" i="2"/>
  <c r="H721" i="2"/>
  <c r="H709" i="2"/>
  <c r="H710" i="2"/>
  <c r="H711" i="2"/>
  <c r="H712" i="2"/>
  <c r="H713" i="2"/>
  <c r="H701" i="2"/>
  <c r="H702" i="2"/>
  <c r="H703" i="2"/>
  <c r="H704" i="2"/>
  <c r="H705" i="2"/>
  <c r="H706" i="2"/>
  <c r="H692" i="2"/>
  <c r="H693" i="2"/>
  <c r="H694" i="2"/>
  <c r="H695" i="2"/>
  <c r="H696" i="2"/>
  <c r="H697" i="2"/>
  <c r="H698" i="2"/>
  <c r="H681" i="2"/>
  <c r="H682" i="2"/>
  <c r="H683" i="2"/>
  <c r="H684" i="2"/>
  <c r="H685" i="2"/>
  <c r="H686" i="2"/>
  <c r="H687" i="2"/>
  <c r="H688" i="2"/>
  <c r="H689" i="2"/>
  <c r="H671" i="2"/>
  <c r="H672" i="2"/>
  <c r="H673" i="2"/>
  <c r="H674" i="2"/>
  <c r="H675" i="2"/>
  <c r="H676" i="2"/>
  <c r="H677" i="2"/>
  <c r="H678" i="2"/>
  <c r="H662" i="2"/>
  <c r="H663" i="2"/>
  <c r="H664" i="2"/>
  <c r="H665" i="2"/>
  <c r="H666" i="2"/>
  <c r="H667" i="2"/>
  <c r="H668" i="2"/>
  <c r="H655" i="2"/>
  <c r="H656" i="2"/>
  <c r="H657" i="2"/>
  <c r="H658" i="2"/>
  <c r="H659" i="2"/>
  <c r="H648" i="2"/>
  <c r="H649" i="2"/>
  <c r="H650" i="2"/>
  <c r="H651" i="2"/>
  <c r="H652" i="2"/>
  <c r="H643" i="2"/>
  <c r="H637" i="2"/>
  <c r="H634" i="2"/>
  <c r="H630" i="2"/>
  <c r="H631" i="2"/>
  <c r="H627" i="2"/>
  <c r="H621" i="2"/>
  <c r="H622" i="2"/>
  <c r="H616" i="2"/>
  <c r="H617" i="2"/>
  <c r="H618" i="2"/>
  <c r="H610" i="2"/>
  <c r="H611" i="2"/>
  <c r="H612" i="2"/>
  <c r="H613" i="2"/>
  <c r="H606" i="2"/>
  <c r="H607" i="2"/>
  <c r="H601" i="2"/>
  <c r="H602" i="2"/>
  <c r="H603" i="2"/>
  <c r="H596" i="2"/>
  <c r="H597" i="2"/>
  <c r="H598" i="2"/>
  <c r="H586" i="2"/>
  <c r="H587" i="2"/>
  <c r="H588" i="2"/>
  <c r="H589" i="2"/>
  <c r="H590" i="2"/>
  <c r="H591" i="2"/>
  <c r="H580" i="2"/>
  <c r="H581" i="2"/>
  <c r="H582" i="2"/>
  <c r="H572" i="2"/>
  <c r="H573" i="2"/>
  <c r="H574" i="2"/>
  <c r="H575" i="2"/>
  <c r="H564" i="2"/>
  <c r="H565" i="2"/>
  <c r="H566" i="2"/>
  <c r="H567" i="2"/>
  <c r="H559" i="2"/>
  <c r="H560" i="2"/>
  <c r="H561" i="2"/>
  <c r="H552" i="2"/>
  <c r="H553" i="2"/>
  <c r="H554" i="2"/>
  <c r="H555" i="2"/>
  <c r="H546" i="2"/>
  <c r="H547" i="2"/>
  <c r="H548" i="2"/>
  <c r="H549" i="2"/>
  <c r="H528" i="2"/>
  <c r="H529" i="2"/>
  <c r="H530" i="2"/>
  <c r="H531" i="2"/>
  <c r="H532" i="2"/>
  <c r="H533" i="2"/>
  <c r="H534" i="2"/>
  <c r="H535" i="2"/>
  <c r="H536" i="2"/>
  <c r="H537" i="2"/>
  <c r="H538" i="2"/>
  <c r="H539" i="2"/>
  <c r="H540" i="2"/>
  <c r="H541" i="2"/>
  <c r="H542" i="2"/>
  <c r="H543" i="2"/>
  <c r="H523" i="2"/>
  <c r="H524" i="2"/>
  <c r="H517" i="2"/>
  <c r="H518" i="2"/>
  <c r="H519" i="2"/>
  <c r="H520" i="2"/>
  <c r="H511" i="2"/>
  <c r="H512" i="2"/>
  <c r="H513" i="2"/>
  <c r="H514" i="2"/>
  <c r="H508" i="2"/>
  <c r="H503" i="2"/>
  <c r="H504" i="2"/>
  <c r="H495" i="2"/>
  <c r="H496" i="2"/>
  <c r="H497" i="2"/>
  <c r="H498" i="2"/>
  <c r="H499" i="2"/>
  <c r="H500" i="2"/>
  <c r="H487" i="2"/>
  <c r="H488" i="2"/>
  <c r="H489" i="2"/>
  <c r="H490" i="2"/>
  <c r="H491" i="2"/>
  <c r="H478" i="2"/>
  <c r="H479" i="2"/>
  <c r="H480" i="2"/>
  <c r="H481" i="2"/>
  <c r="H482" i="2"/>
  <c r="H483" i="2"/>
  <c r="H484" i="2"/>
  <c r="H472" i="2"/>
  <c r="H473" i="2"/>
  <c r="H474" i="2"/>
  <c r="H467" i="2"/>
  <c r="H468" i="2"/>
  <c r="H469" i="2"/>
  <c r="H464" i="2"/>
  <c r="H461" i="2"/>
  <c r="H458" i="2"/>
  <c r="H45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15" i="2"/>
  <c r="H416" i="2"/>
  <c r="H417" i="2"/>
  <c r="H418" i="2"/>
  <c r="H419" i="2"/>
  <c r="H420" i="2"/>
  <c r="H421" i="2"/>
  <c r="H410" i="2"/>
  <c r="H411" i="2"/>
  <c r="H412" i="2"/>
  <c r="H401" i="2"/>
  <c r="H402" i="2"/>
  <c r="H403" i="2"/>
  <c r="H404" i="2"/>
  <c r="H405" i="2"/>
  <c r="H406" i="2"/>
  <c r="H395" i="2"/>
  <c r="H396" i="2"/>
  <c r="H397" i="2"/>
  <c r="H398" i="2"/>
  <c r="H388" i="2"/>
  <c r="H389" i="2"/>
  <c r="H390" i="2"/>
  <c r="H391" i="2"/>
  <c r="H376" i="2"/>
  <c r="H377" i="2"/>
  <c r="H378" i="2"/>
  <c r="H379" i="2"/>
  <c r="H380" i="2"/>
  <c r="H381" i="2"/>
  <c r="H382" i="2"/>
  <c r="H383" i="2"/>
  <c r="H384" i="2"/>
  <c r="H372" i="2"/>
  <c r="H373" i="2"/>
  <c r="H368" i="2"/>
  <c r="H369" i="2"/>
  <c r="H357" i="2"/>
  <c r="H358" i="2"/>
  <c r="H359" i="2"/>
  <c r="H360" i="2"/>
  <c r="H361" i="2"/>
  <c r="H362" i="2"/>
  <c r="H363" i="2"/>
  <c r="H364" i="2"/>
  <c r="H365" i="2"/>
  <c r="H352" i="2"/>
  <c r="H353" i="2"/>
  <c r="H349" i="2"/>
  <c r="H343" i="2"/>
  <c r="H344" i="2"/>
  <c r="H345" i="2"/>
  <c r="H346" i="2"/>
  <c r="H327" i="2"/>
  <c r="H328" i="2"/>
  <c r="H329" i="2"/>
  <c r="H330" i="2"/>
  <c r="H331" i="2"/>
  <c r="H332" i="2"/>
  <c r="H333" i="2"/>
  <c r="H334" i="2"/>
  <c r="H335" i="2"/>
  <c r="H336" i="2"/>
  <c r="H337" i="2"/>
  <c r="H338" i="2"/>
  <c r="H339" i="2"/>
  <c r="H340" i="2"/>
  <c r="H314" i="2"/>
  <c r="H315" i="2"/>
  <c r="H316" i="2"/>
  <c r="H317" i="2"/>
  <c r="H318" i="2"/>
  <c r="H319" i="2"/>
  <c r="H320" i="2"/>
  <c r="H321" i="2"/>
  <c r="H322" i="2"/>
  <c r="H323" i="2"/>
  <c r="H324" i="2"/>
  <c r="H310" i="2"/>
  <c r="H301" i="2"/>
  <c r="H302" i="2"/>
  <c r="H303" i="2"/>
  <c r="H297" i="2"/>
  <c r="H298" i="2"/>
  <c r="H294" i="2"/>
  <c r="F288" i="2"/>
  <c r="H285" i="2"/>
  <c r="H286" i="2"/>
  <c r="H287" i="2"/>
  <c r="G288" i="2"/>
  <c r="F282" i="2"/>
  <c r="G282" i="2"/>
  <c r="H271" i="2"/>
  <c r="H272" i="2"/>
  <c r="H273" i="2"/>
  <c r="H274" i="2"/>
  <c r="H275" i="2"/>
  <c r="H276" i="2"/>
  <c r="H277" i="2"/>
  <c r="H278" i="2"/>
  <c r="H279" i="2"/>
  <c r="H280" i="2"/>
  <c r="H281" i="2"/>
  <c r="H262" i="2"/>
  <c r="H263" i="2"/>
  <c r="H264" i="2"/>
  <c r="H265" i="2"/>
  <c r="H266" i="2"/>
  <c r="H267" i="2"/>
  <c r="H268" i="2"/>
  <c r="H256" i="2"/>
  <c r="H257" i="2"/>
  <c r="H258" i="2"/>
  <c r="H259" i="2"/>
  <c r="H248" i="2"/>
  <c r="H249" i="2"/>
  <c r="H250" i="2"/>
  <c r="H251" i="2"/>
  <c r="H252" i="2"/>
  <c r="H253" i="2"/>
  <c r="H242" i="2"/>
  <c r="H243" i="2"/>
  <c r="H244" i="2"/>
  <c r="H245" i="2"/>
  <c r="F237" i="2"/>
  <c r="H235" i="2"/>
  <c r="H236" i="2"/>
  <c r="H232" i="2"/>
  <c r="H226" i="2"/>
  <c r="H227" i="2"/>
  <c r="H228" i="2"/>
  <c r="H229" i="2"/>
  <c r="H221" i="2"/>
  <c r="H222" i="2"/>
  <c r="H223" i="2"/>
  <c r="H216" i="2"/>
  <c r="H217" i="2"/>
  <c r="H218" i="2"/>
  <c r="H211" i="2"/>
  <c r="H212" i="2"/>
  <c r="H213" i="2"/>
  <c r="H202" i="2"/>
  <c r="H203" i="2"/>
  <c r="H204" i="2"/>
  <c r="H205" i="2"/>
  <c r="H206" i="2"/>
  <c r="H207" i="2"/>
  <c r="H198" i="2"/>
  <c r="H199" i="2"/>
  <c r="H190" i="2"/>
  <c r="H191" i="2"/>
  <c r="H184" i="2"/>
  <c r="H185" i="2"/>
  <c r="H180" i="2"/>
  <c r="H181" i="2"/>
  <c r="H173" i="2"/>
  <c r="H174" i="2"/>
  <c r="H175" i="2"/>
  <c r="H176" i="2"/>
  <c r="H169" i="2"/>
  <c r="H170" i="2"/>
  <c r="H152" i="2"/>
  <c r="H153" i="2"/>
  <c r="H154" i="2"/>
  <c r="H155" i="2"/>
  <c r="H156" i="2"/>
  <c r="H157" i="2"/>
  <c r="H158" i="2"/>
  <c r="H159" i="2"/>
  <c r="H160" i="2"/>
  <c r="H161" i="2"/>
  <c r="H162" i="2"/>
  <c r="H163" i="2"/>
  <c r="H164" i="2"/>
  <c r="H165" i="2"/>
  <c r="H166" i="2"/>
  <c r="H148" i="2"/>
  <c r="H143" i="2"/>
  <c r="H144" i="2"/>
  <c r="H145" i="2"/>
  <c r="H139" i="2"/>
  <c r="H135" i="2"/>
  <c r="H136" i="2"/>
  <c r="H130" i="2"/>
  <c r="H131" i="2"/>
  <c r="H127" i="2"/>
  <c r="H121" i="2"/>
  <c r="H122" i="2"/>
  <c r="H123" i="2"/>
  <c r="H113" i="2"/>
  <c r="H114" i="2"/>
  <c r="H115" i="2"/>
  <c r="H116" i="2"/>
  <c r="H117" i="2"/>
  <c r="H104" i="2"/>
  <c r="H105" i="2"/>
  <c r="H106" i="2"/>
  <c r="H107" i="2"/>
  <c r="H108" i="2"/>
  <c r="H109" i="2"/>
  <c r="H100" i="2"/>
  <c r="H101" i="2"/>
  <c r="H95" i="2"/>
  <c r="H96" i="2"/>
  <c r="H92" i="2"/>
  <c r="H89" i="2"/>
  <c r="H83" i="2"/>
  <c r="H84" i="2"/>
  <c r="H85" i="2"/>
  <c r="H75" i="2"/>
  <c r="H76" i="2"/>
  <c r="H77" i="2"/>
  <c r="H78" i="2"/>
  <c r="H79" i="2"/>
  <c r="H66" i="2"/>
  <c r="H67" i="2"/>
  <c r="H68" i="2"/>
  <c r="H69" i="2"/>
  <c r="H70" i="2"/>
  <c r="H71" i="2"/>
  <c r="H72" i="2"/>
  <c r="H61" i="2"/>
  <c r="H62" i="2"/>
  <c r="H58" i="2"/>
  <c r="H51" i="2"/>
  <c r="H52" i="2"/>
  <c r="H53" i="2"/>
  <c r="H19" i="2"/>
  <c r="H40" i="2"/>
  <c r="H41" i="2"/>
  <c r="H42" i="2"/>
  <c r="H43" i="2"/>
  <c r="H44" i="2"/>
  <c r="H45" i="2"/>
  <c r="H46" i="2"/>
  <c r="H47" i="2"/>
  <c r="H48" i="2"/>
  <c r="H32" i="2"/>
  <c r="H33" i="2"/>
  <c r="H34" i="2"/>
  <c r="H35" i="2"/>
  <c r="H36" i="2"/>
  <c r="H37" i="2"/>
  <c r="H28" i="2"/>
  <c r="H20" i="2"/>
  <c r="H21" i="2"/>
  <c r="H22" i="2"/>
  <c r="H300" i="2" l="1"/>
  <c r="G1209" i="2" l="1"/>
  <c r="G1272" i="2"/>
  <c r="F1272" i="2"/>
  <c r="H1266" i="2"/>
  <c r="H1253" i="2"/>
  <c r="H1246" i="2"/>
  <c r="H1239" i="2"/>
  <c r="H1214" i="2"/>
  <c r="H592" i="2" l="1"/>
  <c r="H584" i="2"/>
  <c r="H579" i="2"/>
  <c r="H577" i="2"/>
  <c r="H571" i="2"/>
  <c r="H569" i="2"/>
  <c r="H563" i="2"/>
  <c r="H558" i="2"/>
  <c r="G623" i="2"/>
  <c r="F623" i="2"/>
  <c r="H620" i="2"/>
  <c r="H615" i="2"/>
  <c r="H609" i="2"/>
  <c r="H605" i="2"/>
  <c r="H600" i="2"/>
  <c r="H595" i="2"/>
  <c r="G23" i="2" l="1"/>
  <c r="G304" i="2"/>
  <c r="G638" i="2"/>
  <c r="F848" i="2"/>
  <c r="G860" i="2"/>
  <c r="G1143" i="2"/>
  <c r="F1187" i="2"/>
  <c r="G1193" i="2"/>
  <c r="F1209" i="2"/>
  <c r="H1272" i="2" l="1"/>
  <c r="F304" i="2"/>
  <c r="H296" i="2"/>
  <c r="H293" i="2"/>
  <c r="H304" i="2" l="1"/>
  <c r="H1089" i="2"/>
  <c r="H1093" i="2"/>
  <c r="H1097" i="2"/>
  <c r="H1099" i="2"/>
  <c r="H1103" i="2"/>
  <c r="H1105" i="2"/>
  <c r="H1109" i="2"/>
  <c r="H1118" i="2"/>
  <c r="H1123" i="2"/>
  <c r="H1128" i="2"/>
  <c r="H1132" i="2"/>
  <c r="H1137" i="2"/>
  <c r="H1140" i="2"/>
  <c r="H215" i="2" l="1"/>
  <c r="H220" i="2"/>
  <c r="H225" i="2"/>
  <c r="H231" i="2"/>
  <c r="H234" i="2"/>
  <c r="H183" i="2"/>
  <c r="H187" i="2"/>
  <c r="H189" i="2"/>
  <c r="H193" i="2"/>
  <c r="H195" i="2"/>
  <c r="H197" i="2"/>
  <c r="H201" i="2"/>
  <c r="H210" i="2"/>
  <c r="H179" i="2"/>
  <c r="G237" i="2"/>
  <c r="H1189" i="2" l="1"/>
  <c r="H1151" i="2"/>
  <c r="H1157" i="2"/>
  <c r="H1177" i="2"/>
  <c r="H954" i="2"/>
  <c r="H962" i="2"/>
  <c r="H980" i="2"/>
  <c r="H982" i="2"/>
  <c r="H987" i="2"/>
  <c r="H994" i="2"/>
  <c r="H1002" i="2"/>
  <c r="H1005" i="2"/>
  <c r="H1010" i="2"/>
  <c r="H1014" i="2"/>
  <c r="H1022" i="2"/>
  <c r="H1030" i="2"/>
  <c r="H1036" i="2"/>
  <c r="H1041" i="2"/>
  <c r="H1043" i="2"/>
  <c r="H1047" i="2"/>
  <c r="H1050" i="2"/>
  <c r="H1056" i="2"/>
  <c r="H1060" i="2"/>
  <c r="H1076" i="2"/>
  <c r="H1083" i="2"/>
  <c r="H901" i="2"/>
  <c r="H909" i="2"/>
  <c r="H916" i="2"/>
  <c r="H934" i="2"/>
  <c r="H872" i="2"/>
  <c r="H862" i="2"/>
  <c r="H867" i="2" s="1"/>
  <c r="H842" i="2"/>
  <c r="H843" i="2"/>
  <c r="H844" i="2"/>
  <c r="H845" i="2"/>
  <c r="H846" i="2"/>
  <c r="H847" i="2"/>
  <c r="H802" i="2"/>
  <c r="H645" i="2"/>
  <c r="H647" i="2"/>
  <c r="H654" i="2"/>
  <c r="H661" i="2"/>
  <c r="H670" i="2"/>
  <c r="H680" i="2"/>
  <c r="H691" i="2"/>
  <c r="H700" i="2"/>
  <c r="H708" i="2"/>
  <c r="H715" i="2"/>
  <c r="H723" i="2"/>
  <c r="H730" i="2"/>
  <c r="H737" i="2"/>
  <c r="H753" i="2"/>
  <c r="H769" i="2"/>
  <c r="H629" i="2"/>
  <c r="H633" i="2"/>
  <c r="H636" i="2"/>
  <c r="H351" i="2"/>
  <c r="H356" i="2"/>
  <c r="H367" i="2"/>
  <c r="H371" i="2"/>
  <c r="H375" i="2"/>
  <c r="H387" i="2"/>
  <c r="H394" i="2"/>
  <c r="H400" i="2"/>
  <c r="H409" i="2"/>
  <c r="H414" i="2"/>
  <c r="H424" i="2"/>
  <c r="H453" i="2"/>
  <c r="H457" i="2"/>
  <c r="H460" i="2"/>
  <c r="H463" i="2"/>
  <c r="H466" i="2"/>
  <c r="H471" i="2"/>
  <c r="H477" i="2"/>
  <c r="H486" i="2"/>
  <c r="H494" i="2"/>
  <c r="H502" i="2"/>
  <c r="H507" i="2"/>
  <c r="H510" i="2"/>
  <c r="H516" i="2"/>
  <c r="H522" i="2"/>
  <c r="H527" i="2"/>
  <c r="H545" i="2"/>
  <c r="H551" i="2"/>
  <c r="H945" i="2" l="1"/>
  <c r="H1195" i="2"/>
  <c r="H1147" i="2"/>
  <c r="H1187" i="2" s="1"/>
  <c r="G1187" i="2"/>
  <c r="F1193" i="2"/>
  <c r="G1210" i="2" l="1"/>
  <c r="G1273" i="2" s="1"/>
  <c r="F1210" i="2"/>
  <c r="H1209" i="2"/>
  <c r="H1193" i="2"/>
  <c r="F1143" i="2"/>
  <c r="F1273" i="2" s="1"/>
  <c r="H950" i="2"/>
  <c r="H1210" i="2" l="1"/>
  <c r="H1143" i="2"/>
  <c r="H1273" i="2" l="1"/>
  <c r="F860" i="2"/>
  <c r="F868" i="2" s="1"/>
  <c r="H850" i="2"/>
  <c r="H860" i="2" s="1"/>
  <c r="G848" i="2"/>
  <c r="H841" i="2"/>
  <c r="H800" i="2"/>
  <c r="H839" i="2" s="1"/>
  <c r="H642" i="2"/>
  <c r="H797" i="2" s="1"/>
  <c r="F638" i="2"/>
  <c r="H626" i="2"/>
  <c r="H348" i="2"/>
  <c r="H342" i="2"/>
  <c r="H326" i="2"/>
  <c r="H313" i="2"/>
  <c r="H309" i="2"/>
  <c r="F23" i="2"/>
  <c r="H17" i="2"/>
  <c r="H623" i="2" l="1"/>
  <c r="F946" i="2"/>
  <c r="H23" i="2"/>
  <c r="H848" i="2"/>
  <c r="G868" i="2"/>
  <c r="G946" i="2" s="1"/>
  <c r="H638" i="2"/>
  <c r="H284" i="2"/>
  <c r="H288" i="2" s="1"/>
  <c r="H247" i="2"/>
  <c r="H255" i="2"/>
  <c r="H261" i="2"/>
  <c r="H270" i="2"/>
  <c r="H241" i="2"/>
  <c r="H282" i="2" l="1"/>
  <c r="H868" i="2"/>
  <c r="H946" i="2" s="1"/>
  <c r="F289" i="2"/>
  <c r="F305" i="2" s="1"/>
  <c r="H55" i="2" l="1"/>
  <c r="H50" i="2" l="1"/>
  <c r="H88" i="2" l="1"/>
  <c r="H39" i="2" l="1"/>
  <c r="F1274" i="2" l="1"/>
  <c r="G289" i="2" l="1"/>
  <c r="G305" i="2" s="1"/>
  <c r="G1274" i="2" s="1"/>
  <c r="H289" i="2" l="1"/>
  <c r="H142" i="2"/>
  <c r="H112" i="2" l="1"/>
  <c r="H126" i="2"/>
  <c r="H94" i="2" l="1"/>
  <c r="H134" i="2" l="1"/>
  <c r="H91" i="2" l="1"/>
  <c r="H168" i="2" l="1"/>
  <c r="H138" i="2" l="1"/>
  <c r="H172" i="2" l="1"/>
  <c r="H74" i="2"/>
  <c r="H65" i="2" l="1"/>
  <c r="H151" i="2" l="1"/>
  <c r="H129" i="2"/>
  <c r="H120" i="2"/>
  <c r="H147" i="2"/>
  <c r="H103" i="2"/>
  <c r="H99" i="2"/>
  <c r="H82" i="2"/>
  <c r="H60" i="2"/>
  <c r="H57" i="2"/>
  <c r="H31" i="2"/>
  <c r="H27" i="2"/>
  <c r="H237" i="2" l="1"/>
  <c r="H305" i="2" s="1"/>
  <c r="H1274" i="2" s="1"/>
</calcChain>
</file>

<file path=xl/sharedStrings.xml><?xml version="1.0" encoding="utf-8"?>
<sst xmlns="http://schemas.openxmlformats.org/spreadsheetml/2006/main" count="3544" uniqueCount="1356">
  <si>
    <t>7.1</t>
  </si>
  <si>
    <t>7.2</t>
  </si>
  <si>
    <t>8.1</t>
  </si>
  <si>
    <t xml:space="preserve">       - mictório completo</t>
  </si>
  <si>
    <t>FORROS</t>
  </si>
  <si>
    <t>INSTALAÇÃO DE AR CONDICIONADO</t>
  </si>
  <si>
    <t>COMPLEMENTOS/DIVERSOS</t>
  </si>
  <si>
    <t>1.1</t>
  </si>
  <si>
    <t>PLANILHA DE ORÇAMENTOS - COMPRA DE MATERIAIS E/OU SERVIÇOS</t>
  </si>
  <si>
    <t>ITEM</t>
  </si>
  <si>
    <t>DESCRIÇÃO</t>
  </si>
  <si>
    <t>PREÇO UNITÁRIO</t>
  </si>
  <si>
    <t>PREÇO TOTAL</t>
  </si>
  <si>
    <t>MATERIAL</t>
  </si>
  <si>
    <t>MÃO DE OBRA</t>
  </si>
  <si>
    <t>1.0</t>
  </si>
  <si>
    <t>m²</t>
  </si>
  <si>
    <t>un</t>
  </si>
  <si>
    <t>I</t>
  </si>
  <si>
    <t>II</t>
  </si>
  <si>
    <t>m</t>
  </si>
  <si>
    <t>2.1</t>
  </si>
  <si>
    <t>1.2</t>
  </si>
  <si>
    <t>1.3</t>
  </si>
  <si>
    <t>1.4</t>
  </si>
  <si>
    <t>2.2</t>
  </si>
  <si>
    <t xml:space="preserve"> </t>
  </si>
  <si>
    <t>III</t>
  </si>
  <si>
    <t>x,xx</t>
  </si>
  <si>
    <t>2.3</t>
  </si>
  <si>
    <t>m³</t>
  </si>
  <si>
    <t>PINTURA</t>
  </si>
  <si>
    <t>3.1</t>
  </si>
  <si>
    <t>4.1</t>
  </si>
  <si>
    <t>5.1</t>
  </si>
  <si>
    <t>6.1</t>
  </si>
  <si>
    <t>9.1</t>
  </si>
  <si>
    <t>QUANT.</t>
  </si>
  <si>
    <t>UNID.</t>
  </si>
  <si>
    <t>conj.</t>
  </si>
  <si>
    <t xml:space="preserve"> SERVIÇOS PRELIMINARES</t>
  </si>
  <si>
    <t>Demolição</t>
  </si>
  <si>
    <t>2.1.1</t>
  </si>
  <si>
    <t>2.1.2</t>
  </si>
  <si>
    <t>2.2.1</t>
  </si>
  <si>
    <t>2.2.6</t>
  </si>
  <si>
    <t>2.2.8</t>
  </si>
  <si>
    <t>2.2.9</t>
  </si>
  <si>
    <t>2.2.10</t>
  </si>
  <si>
    <t>Retirada de entulho</t>
  </si>
  <si>
    <t>PAVIMENTAÇÕES</t>
  </si>
  <si>
    <t>Pisos:</t>
  </si>
  <si>
    <t>REVESTIMENTOS</t>
  </si>
  <si>
    <t>ESQUADRIAS E ELEMENTOS METALICOS</t>
  </si>
  <si>
    <t>FERRAGENS</t>
  </si>
  <si>
    <t>LIMPEZA</t>
  </si>
  <si>
    <t>Limpeza permanente da obra</t>
  </si>
  <si>
    <t>Limpeza final da obra</t>
  </si>
  <si>
    <t>PAREDES</t>
  </si>
  <si>
    <t>INSTALAÇÕES HIDROSSANITÁRIAS</t>
  </si>
  <si>
    <t>APARELHOS SANITÁRIOS</t>
  </si>
  <si>
    <t>METAIS SANITÁRIOS</t>
  </si>
  <si>
    <t>Retirada</t>
  </si>
  <si>
    <t>2.4</t>
  </si>
  <si>
    <t>Madeira:</t>
  </si>
  <si>
    <t>Porta de madeira</t>
  </si>
  <si>
    <t>1.6</t>
  </si>
  <si>
    <t>REDE DE ÁGUA FRIA</t>
  </si>
  <si>
    <t>2.1.6</t>
  </si>
  <si>
    <t>3.2</t>
  </si>
  <si>
    <t>2.1.7</t>
  </si>
  <si>
    <t>Placa de obra</t>
  </si>
  <si>
    <t xml:space="preserve">       - alvenaria</t>
  </si>
  <si>
    <t>REDE DE ESGOTO CLOACAL</t>
  </si>
  <si>
    <t>4.2</t>
  </si>
  <si>
    <t>8.1.1</t>
  </si>
  <si>
    <t>8.1.2</t>
  </si>
  <si>
    <t>toalheiro p/ papel toalha</t>
  </si>
  <si>
    <t>1.7</t>
  </si>
  <si>
    <t>1.8</t>
  </si>
  <si>
    <t>1.9</t>
  </si>
  <si>
    <t>1.10</t>
  </si>
  <si>
    <t>espelhos prata lapidado:</t>
  </si>
  <si>
    <t>1.11</t>
  </si>
  <si>
    <t>1.12</t>
  </si>
  <si>
    <t xml:space="preserve">PROGRAMAÇÃO VISUAL </t>
  </si>
  <si>
    <t>1.13</t>
  </si>
  <si>
    <t>Divisórias sanitárias:</t>
  </si>
  <si>
    <t>MOBILIÁRIO EM MARCENARIA e TAMPOS EM GRANITO</t>
  </si>
  <si>
    <t>Tanque</t>
  </si>
  <si>
    <t>IV</t>
  </si>
  <si>
    <t>Mictório</t>
  </si>
  <si>
    <t>2.5</t>
  </si>
  <si>
    <t>1.15</t>
  </si>
  <si>
    <t xml:space="preserve">INSTALAÇÕES ELÉTRICAS </t>
  </si>
  <si>
    <t xml:space="preserve">SUBTOTAL ELÉTRICO </t>
  </si>
  <si>
    <t xml:space="preserve">       - enchimento argamassa com brita leve</t>
  </si>
  <si>
    <t xml:space="preserve">       - tanque</t>
  </si>
  <si>
    <t xml:space="preserve">       - revestimento azulejos</t>
  </si>
  <si>
    <t xml:space="preserve">       - pia com coluna completas</t>
  </si>
  <si>
    <t>Transporte de resíduos e destinação de resíduos obedecendo a legislação do meio ambiente</t>
  </si>
  <si>
    <t>10.1</t>
  </si>
  <si>
    <t>papeleira em rolo</t>
  </si>
  <si>
    <t>torneira para  copa</t>
  </si>
  <si>
    <t>torneira de serviço</t>
  </si>
  <si>
    <t>V</t>
  </si>
  <si>
    <t xml:space="preserve">       - porta de abrir  em madeira -completa - PR</t>
  </si>
  <si>
    <t>Cuba oval de embutir com sifão cromado</t>
  </si>
  <si>
    <t>Cuba em aço inox de embutir 40,0cm x34,0cm</t>
  </si>
  <si>
    <t>saboneteira embutida no granito</t>
  </si>
  <si>
    <t>2.1.5</t>
  </si>
  <si>
    <t xml:space="preserve">       - janela em alumínio e vidro -completa - JR</t>
  </si>
  <si>
    <t xml:space="preserve">       - regularização para pavimentação colada  e nivelamento do piso</t>
  </si>
  <si>
    <t>Alumínio:</t>
  </si>
  <si>
    <t>Armário Metálico tipo Guarda objetos:</t>
  </si>
  <si>
    <t>vaso sanitário   - linha vogue plus - DECA ou similar</t>
  </si>
  <si>
    <t>torneira decamatic para sanitários</t>
  </si>
  <si>
    <t xml:space="preserve">       - forro em placas</t>
  </si>
  <si>
    <t xml:space="preserve">         - PM 02- 80cmx210cm - 01 folha - abrir </t>
  </si>
  <si>
    <t>Retirada para reaproveitamento e transporte a BAGERGS</t>
  </si>
  <si>
    <t xml:space="preserve">       - vaso sanitário completo com valvula hidra </t>
  </si>
  <si>
    <t>saboneteira sanitario ppne</t>
  </si>
  <si>
    <t>7.3</t>
  </si>
  <si>
    <t>Mobiliário sob medida:</t>
  </si>
  <si>
    <t>Placas:</t>
  </si>
  <si>
    <t>1.5</t>
  </si>
  <si>
    <t>1.14</t>
  </si>
  <si>
    <t>1.16</t>
  </si>
  <si>
    <t>1.17</t>
  </si>
  <si>
    <t xml:space="preserve">lavatório com coluna suspensa pequeno - linha vogue plus - DECA </t>
  </si>
  <si>
    <t>acabamento válvula de descarga para sanitário PPNE</t>
  </si>
  <si>
    <t>2.6</t>
  </si>
  <si>
    <t>lixeira com pedal de ferro</t>
  </si>
  <si>
    <t>Lixeiras:</t>
  </si>
  <si>
    <t>cabide antivandalismo</t>
  </si>
  <si>
    <t xml:space="preserve">       - rasgo e recomposição de alvenaria e gesso acartonando para embutir elétrica</t>
  </si>
  <si>
    <t xml:space="preserve">       - espelho, metais e e acessórios  sanitários </t>
  </si>
  <si>
    <t xml:space="preserve">       - porcelanato 60,0 x 60,0cm </t>
  </si>
  <si>
    <t>MOBILIÁRIO SOLTO</t>
  </si>
  <si>
    <t>15.1</t>
  </si>
  <si>
    <t>15.2</t>
  </si>
  <si>
    <t>11.1</t>
  </si>
  <si>
    <t>11.1.1</t>
  </si>
  <si>
    <t>11.1.2</t>
  </si>
  <si>
    <t>12.1</t>
  </si>
  <si>
    <t>12.1.1</t>
  </si>
  <si>
    <t>12.1.2</t>
  </si>
  <si>
    <t>13.1</t>
  </si>
  <si>
    <t>13.1.1</t>
  </si>
  <si>
    <t>13.1.2</t>
  </si>
  <si>
    <t>13.2</t>
  </si>
  <si>
    <t>13.2.1</t>
  </si>
  <si>
    <t>13.2.2</t>
  </si>
  <si>
    <t>14.1</t>
  </si>
  <si>
    <t>14.1.1</t>
  </si>
  <si>
    <t>14.1.2</t>
  </si>
  <si>
    <t>14.2</t>
  </si>
  <si>
    <t>SUBTOTAL ITENS CIVIS - (I+II)</t>
  </si>
  <si>
    <t xml:space="preserve">       - rodapé em porcelanato 15,0cm x 60,0cm</t>
  </si>
  <si>
    <t xml:space="preserve">DIVISÓRIAS </t>
  </si>
  <si>
    <t>11.1.3</t>
  </si>
  <si>
    <t>11.1.4</t>
  </si>
  <si>
    <t>acabamento válvula de descarga para sanitário feminino e sanitário masculino</t>
  </si>
  <si>
    <t>Aço inox</t>
  </si>
  <si>
    <t>Passamão simples</t>
  </si>
  <si>
    <t>7.4</t>
  </si>
  <si>
    <t xml:space="preserve">       - tijolo de vidro</t>
  </si>
  <si>
    <t xml:space="preserve">       - painéis divisórios simples cegos </t>
  </si>
  <si>
    <t xml:space="preserve">       - piso cerâmico </t>
  </si>
  <si>
    <t xml:space="preserve">       - forro de gesso em nível </t>
  </si>
  <si>
    <t>2.1.3</t>
  </si>
  <si>
    <t>2.1.4</t>
  </si>
  <si>
    <t>2.2.2</t>
  </si>
  <si>
    <t>2.2.3</t>
  </si>
  <si>
    <t>2.2.4</t>
  </si>
  <si>
    <t>2.2.5</t>
  </si>
  <si>
    <t>2.2.7</t>
  </si>
  <si>
    <t xml:space="preserve">       - Armários em aço</t>
  </si>
  <si>
    <t>2.3.1</t>
  </si>
  <si>
    <t>Projeto executivo Estrutural para piso técnico das condensadoras.</t>
  </si>
  <si>
    <t>Corrimão simples e gruarda corpo</t>
  </si>
  <si>
    <t>Organização e montagem geral do leiaute conforme leiaute fornecido</t>
  </si>
  <si>
    <t>barra 40,0 e 45,0cm aço inox - sanitário acessível</t>
  </si>
  <si>
    <t>barra 70,0cm e 80,0cm aço inox - sanitário acessível</t>
  </si>
  <si>
    <t>barra dupla para pia 20,0cm aço inox - sanitário acessível</t>
  </si>
  <si>
    <t>chapa para porta em aço inox - sanitário acessível</t>
  </si>
  <si>
    <t>1.17.1</t>
  </si>
  <si>
    <t>1.17.2</t>
  </si>
  <si>
    <t>1.17.3</t>
  </si>
  <si>
    <t>vaso sanitário com descarga horizontal c/assento sanit.- completo - DECA ou similar</t>
  </si>
  <si>
    <t>Tapumes chapa compensada pintadas  com porta - tranca e chave.</t>
  </si>
  <si>
    <t>14.1.3</t>
  </si>
  <si>
    <t>8.1.3</t>
  </si>
  <si>
    <t>Aço:</t>
  </si>
  <si>
    <t>Tela</t>
  </si>
  <si>
    <t>Batedor de porta redondo</t>
  </si>
  <si>
    <t>ESTRUTURA</t>
  </si>
  <si>
    <t>5.2</t>
  </si>
  <si>
    <t>5.3</t>
  </si>
  <si>
    <t>6.1.1</t>
  </si>
  <si>
    <t>6.1.2</t>
  </si>
  <si>
    <t>6.1.3</t>
  </si>
  <si>
    <t>6.1.4</t>
  </si>
  <si>
    <t>6.1.5</t>
  </si>
  <si>
    <t>6.1.6</t>
  </si>
  <si>
    <t>6.1.7</t>
  </si>
  <si>
    <t>7.5</t>
  </si>
  <si>
    <t>7.6</t>
  </si>
  <si>
    <t>8.1.4</t>
  </si>
  <si>
    <t>8.2</t>
  </si>
  <si>
    <t>8.2.1</t>
  </si>
  <si>
    <t>8.2.1.1</t>
  </si>
  <si>
    <t>8.2.1.2</t>
  </si>
  <si>
    <t>8.2.2.1</t>
  </si>
  <si>
    <t>8.2.2.2</t>
  </si>
  <si>
    <t>8.3</t>
  </si>
  <si>
    <t>8.3.1</t>
  </si>
  <si>
    <t>8.3.2</t>
  </si>
  <si>
    <t>8.3.3</t>
  </si>
  <si>
    <t>9.1.1</t>
  </si>
  <si>
    <t>9.1.2</t>
  </si>
  <si>
    <t>9.1.3</t>
  </si>
  <si>
    <t>10.2</t>
  </si>
  <si>
    <t>10.3</t>
  </si>
  <si>
    <t>10.4</t>
  </si>
  <si>
    <t>10.5</t>
  </si>
  <si>
    <t>10.6</t>
  </si>
  <si>
    <t>10.7</t>
  </si>
  <si>
    <t>11.1.5</t>
  </si>
  <si>
    <t>11.1.6</t>
  </si>
  <si>
    <t>12.1.3</t>
  </si>
  <si>
    <t>12.1.4</t>
  </si>
  <si>
    <t>13.2.3</t>
  </si>
  <si>
    <t>14.2.1</t>
  </si>
  <si>
    <t>14.2.2</t>
  </si>
  <si>
    <t>15.1.1</t>
  </si>
  <si>
    <t>15.1.2</t>
  </si>
  <si>
    <t>15.1.3</t>
  </si>
  <si>
    <t>16.1</t>
  </si>
  <si>
    <t>16.2</t>
  </si>
  <si>
    <t xml:space="preserve">       - retirada de todas as tubulações de água embutida com conexões </t>
  </si>
  <si>
    <t xml:space="preserve">       - retirada de todas as tubulações de esgoto embutida com conexões </t>
  </si>
  <si>
    <t xml:space="preserve">       - peitoril em granito Branco Dallas com pingadeira externa</t>
  </si>
  <si>
    <t>Divisor em granito Branco Dallas 40,0 x 95,0cm - mictório</t>
  </si>
  <si>
    <t>Prateleira de granito Branco Dallas 15,0 x 180,0cm - mictório</t>
  </si>
  <si>
    <t xml:space="preserve">Tampos em granito Branco Dallas polido: </t>
  </si>
  <si>
    <t xml:space="preserve">       - soleira em granito Branco Dallas polido - L= variável</t>
  </si>
  <si>
    <t xml:space="preserve">       - degrau e espelho em granito Branco Dallas flameado</t>
  </si>
  <si>
    <t xml:space="preserve">       - impermeabilização com manta asflatica e=3,0cm</t>
  </si>
  <si>
    <t>6.1.8</t>
  </si>
  <si>
    <t>Tubo de PVC CL15 soldável - Tipo Tigre ou Amanco</t>
  </si>
  <si>
    <t xml:space="preserve">     - ø 25mm</t>
  </si>
  <si>
    <t xml:space="preserve">     - ø 40mm</t>
  </si>
  <si>
    <t xml:space="preserve">     - ø 50mm</t>
  </si>
  <si>
    <t>Joelho PVC CL 15 soldável - Tipo Tigre ou Amanco</t>
  </si>
  <si>
    <t>und</t>
  </si>
  <si>
    <t>Joelho PVC Soldável com Bucha de Latão - Tipo Tigre ou Amanco</t>
  </si>
  <si>
    <t xml:space="preserve">     - ø 25mm x 1/2"</t>
  </si>
  <si>
    <t>TÊ PVC  CL 15 soldável - Tipo Tigre ou Amanco</t>
  </si>
  <si>
    <t>Tê soldavel com bucha de latão na bolsa central - Tipo Tigre ou Amanco</t>
  </si>
  <si>
    <t>Luva soldavel com bucha de latão  - Tipo Tigre ou Amanco</t>
  </si>
  <si>
    <t>Bucha de redução - Tipo Tigre ou Amanco</t>
  </si>
  <si>
    <t xml:space="preserve">     - ø 40mmx25mm</t>
  </si>
  <si>
    <t xml:space="preserve">     - ø 50mmx25mm</t>
  </si>
  <si>
    <t xml:space="preserve">     - ø 50mmx40mm</t>
  </si>
  <si>
    <t>Adaptador soldável curto com bolsa e rosca para registro e valvulas descarga - Tipo Tigre ou Amanco</t>
  </si>
  <si>
    <t xml:space="preserve">     - ø 25 mm x ¾"</t>
  </si>
  <si>
    <t xml:space="preserve">     - ø 40 mm x 1 1/4"</t>
  </si>
  <si>
    <t>Registro Esfera metálico, alavanca base Ø 3/4" deca/docol/fabrimar ou similar</t>
  </si>
  <si>
    <t>Registro Esfera metálico, alavanca base Ø 1"1/4 deca/docol/fabrimar ou similar</t>
  </si>
  <si>
    <t>Engate Flexível 0,60m - Tipo Tigre ou Amanco</t>
  </si>
  <si>
    <t>Válvula de Descarga 1 1/4" - Tipo Deca Hydra</t>
  </si>
  <si>
    <t>Válvula de Descarga 1 1/4" - Tipo Deca Hydra Duo Pro</t>
  </si>
  <si>
    <t xml:space="preserve">Tubo de PVC  CL8 - Tipo Tigre ou Amanco                                   </t>
  </si>
  <si>
    <t>3.1.1</t>
  </si>
  <si>
    <t xml:space="preserve">       - ø 40 mm</t>
  </si>
  <si>
    <t>3.1.2</t>
  </si>
  <si>
    <t xml:space="preserve">       - ø 50 mm</t>
  </si>
  <si>
    <t>3.1.3</t>
  </si>
  <si>
    <t xml:space="preserve">       - ø 75 mm</t>
  </si>
  <si>
    <t xml:space="preserve">       - ø 100 mm </t>
  </si>
  <si>
    <t>Curva - 90° PVC esgoto - classe 8 - Tipo Tigre ou Amanco</t>
  </si>
  <si>
    <t>3.2.1</t>
  </si>
  <si>
    <t>3.2.2</t>
  </si>
  <si>
    <t>3.2.3</t>
  </si>
  <si>
    <t>3.3</t>
  </si>
  <si>
    <t>Curva - 45° PVC esgoto - classe 8 - Tipo Tigre ou Amanco</t>
  </si>
  <si>
    <t>3.3.1</t>
  </si>
  <si>
    <t>3.4</t>
  </si>
  <si>
    <t>Junção simples PVC rígido para esgoto - Tipo Tigre ou Amanco</t>
  </si>
  <si>
    <t>3.4.1</t>
  </si>
  <si>
    <t xml:space="preserve">       - ø 50 x 50 mm</t>
  </si>
  <si>
    <t>3.4.2</t>
  </si>
  <si>
    <t xml:space="preserve">       - ø 75 x 50 mm</t>
  </si>
  <si>
    <t>3.4.3</t>
  </si>
  <si>
    <t xml:space="preserve">       - ø 100 x 50 mm</t>
  </si>
  <si>
    <t xml:space="preserve">       - ø 100 x 75 mm</t>
  </si>
  <si>
    <t xml:space="preserve">       - ø 100 x 100 mm</t>
  </si>
  <si>
    <t>3.5</t>
  </si>
  <si>
    <t>Tê PVC rígido para esgoto - Tipo Tigre ou Amanco</t>
  </si>
  <si>
    <t>3.5.1</t>
  </si>
  <si>
    <t>3.6</t>
  </si>
  <si>
    <t>Caixa de Gordura 250x230x75mm - Tipo Tigre ou Amanco</t>
  </si>
  <si>
    <t>3.7</t>
  </si>
  <si>
    <t>Caixa sifonada com grelha ø 150 x 150 x 50 mm - Tipo Tigre ou Amanco</t>
  </si>
  <si>
    <t>3.6.1</t>
  </si>
  <si>
    <t>3.7.1</t>
  </si>
  <si>
    <t>3.7.2</t>
  </si>
  <si>
    <t>3.7.3</t>
  </si>
  <si>
    <t>3.8</t>
  </si>
  <si>
    <t>3.8.1</t>
  </si>
  <si>
    <t>3.8.2</t>
  </si>
  <si>
    <t>3.9</t>
  </si>
  <si>
    <t>3.10</t>
  </si>
  <si>
    <t>3.11</t>
  </si>
  <si>
    <t>3.12</t>
  </si>
  <si>
    <t>3.13</t>
  </si>
  <si>
    <t>4.1.1</t>
  </si>
  <si>
    <t>4.1.2</t>
  </si>
  <si>
    <t>4.1.3</t>
  </si>
  <si>
    <t>4.1.4</t>
  </si>
  <si>
    <t>4.2.1</t>
  </si>
  <si>
    <t>4.2.2</t>
  </si>
  <si>
    <t>4.2.3</t>
  </si>
  <si>
    <t>4.2.4</t>
  </si>
  <si>
    <t>4.3</t>
  </si>
  <si>
    <t>4.3.1</t>
  </si>
  <si>
    <t>4.3.2</t>
  </si>
  <si>
    <t>4.3.3</t>
  </si>
  <si>
    <t>4.4</t>
  </si>
  <si>
    <t>4.4.1</t>
  </si>
  <si>
    <t>4.4.2</t>
  </si>
  <si>
    <t>4.4.3</t>
  </si>
  <si>
    <t>4.4.4</t>
  </si>
  <si>
    <t>4.4.5</t>
  </si>
  <si>
    <t>4.5</t>
  </si>
  <si>
    <t>4.5.1</t>
  </si>
  <si>
    <t>4.5.2</t>
  </si>
  <si>
    <t>4.6</t>
  </si>
  <si>
    <t>4.7</t>
  </si>
  <si>
    <t>QUADROS DE BAIXA TENSÃO E REDE DE ALIMENTADORES</t>
  </si>
  <si>
    <t>QUADRO AC - CONDENSADORAS 2º PAVIMENTO (CD-2º-AC)</t>
  </si>
  <si>
    <t>1.1.1</t>
  </si>
  <si>
    <t>Disjuntor Caixa Moldada 3x200A (Fixo), Icc mín=50kA (220V). Ref: EZC250N3200 SCHNEIDER ELETRIC ou equivalentes técnicos</t>
  </si>
  <si>
    <t>1.1.2</t>
  </si>
  <si>
    <t xml:space="preserve">Quadro de sobrepor c/ capacidade mínima trifásica p/ 250A, espaço p/ disjuntor geral trifásico de 200A com dimensões minimas de 1000(H)x600(L)x150mm(P), disjuntores parciais conf. projeto, completo para 48 elementos (espaços monofásicos), c/ conexões, fixações, identificações e acessórios. c/ conexões, fixações, identificações e acessórios. Ref: Metalúrgica Atlanta Especial ou equivalentes técnicos </t>
  </si>
  <si>
    <t>1.1.3</t>
  </si>
  <si>
    <t xml:space="preserve">Minidisjuntor modular DIN 3x16A curva C, Icc mín=6,0kA (220V). Ref:  SCHNEIDER ELETRIC ou equivalentes técnicos </t>
  </si>
  <si>
    <t>1.1.4</t>
  </si>
  <si>
    <t>Minidisjuntor modular DIN 2x20A curva C, Icc mín=6,0kA (220V). Ref:  SCHNEIDER ELETRIC ou equivalentes técnicos</t>
  </si>
  <si>
    <t>1.1.5</t>
  </si>
  <si>
    <t>Minidisjuntor modular DIN 1x16A curva C, Icc mín=6,0kA (127V). Ref: SCHNEIDER ELETRIC ou equivalentes técnicos</t>
  </si>
  <si>
    <t>QUADRO CD CONVIVENCIA (CD CONV)2º Pavimento</t>
  </si>
  <si>
    <t>1.2.1</t>
  </si>
  <si>
    <t xml:space="preserve">Quadro de embutir abrigado tipo c/ capacidade mínima trifásica p/ 100A, espaço p/ disjuntor geral trifásico de 32A, com dimensões minimas de 800(H)x600(L)x150mm(P), disjuntores parciais conf. projeto, completo para 24 elementos, c/ conexões, fixações, identificações e acessórios. c/ conexões, fixações, identificações e acessórios. Ref:  Linha  QDETG II - DIN da Cemar Legrand ou equivalentes técnicos </t>
  </si>
  <si>
    <t>1.2.2</t>
  </si>
  <si>
    <t>Dispositivo de Proteção Contra Surtos Nível II 1P, Uc=340Vca,  Up máx.=1,4kV, Iimp. (8/20μs) =20kA, In mín=5kA  completo, c/ conexões, fixações e acessórios. Ref:  iPRD20 20 kA 1P da Schneider ou equivalentes téncnicos</t>
  </si>
  <si>
    <t>1.2.3</t>
  </si>
  <si>
    <t xml:space="preserve">Minidisjuntor modular DIN 3x32A curva C, Icc mín=6,0kA (220V). Ref: SCHNEIDER ELETRIC ou equivalentes técnicos </t>
  </si>
  <si>
    <t>1.2.4</t>
  </si>
  <si>
    <t xml:space="preserve">Minidisjuntor modular DIN 3x25A curva C, Icc mín=6,0kA (220V). Ref:SCHNEIDER ELETRIC ou equivalentes técnicos </t>
  </si>
  <si>
    <t>1.2.5</t>
  </si>
  <si>
    <t>DR bipolar 25A/30mA, Classe AC. Ref: EZ9R33225 da SCHNEIDER ELETRIC ou equivalentes técnicos</t>
  </si>
  <si>
    <t>1.2.6</t>
  </si>
  <si>
    <t>Minidisjuntor modular DIN 1x16A curva C, Icc mín=6,0kA (127V). Ref: A9F74116 iC60N Acti 9 SCHNEIDER ELETRIC ou equivalentes técnicos</t>
  </si>
  <si>
    <t>1.2.7</t>
  </si>
  <si>
    <t>Minidisjuntor modular DIN 1x20A curva C, Icc mín=6,0kA (127V). Ref: A9F74116 iC60N Acti 9 SCHNEIDER ELETRIC ou equivalentes técnicos</t>
  </si>
  <si>
    <t>INFRAESTRUTURA E CABOS ALIMENTADORES DE QUADROS</t>
  </si>
  <si>
    <t xml:space="preserve">Eletrocalha lisa. Incluso: tampa, curva, emendas, tirantes, parafusos, cantoneiras, gancho p/ suspensão: Eletrocalha "C"  (com abas) 150 x 75 mm </t>
  </si>
  <si>
    <t>Eletroduto de PVC Rígido Pesado Ø75mm (2.1/2") , c/ conexões, fixações e acessórios. Ref: Carbinox ou equivalentes técnicos</t>
  </si>
  <si>
    <t>INFRAESTRUTURA E CABOS ELÉTRICOS</t>
  </si>
  <si>
    <t>Eletroduto de Ferro Galvanizado Pesado Ø25mm (1") , c/ conexões, fixações e acessórios. Ref: Carbinox ou equivalentes técnicos</t>
  </si>
  <si>
    <t>Condulete de Alumínio Ø1" (25mm) c/ tampa, conexões, fixações e acessórios. Ref: Tramontina ou equivalentes técnicos</t>
  </si>
  <si>
    <t>Eletroduto de Ferro Galvanizado Pesado Ø20mm (3/4") , c/ conexões, fixações e acessórios. Ref. Carbinox ou equivalentes técnicos</t>
  </si>
  <si>
    <t>Condulete de Alumínio Ø3/4" c/ tampa, conexões, fixações e acessórios. Ref: Tramontina ou equivalentes técnicos</t>
  </si>
  <si>
    <t>Eletroduto de  PVC Rígido Rosqueável Ø25mm (3/4") , classe B, c/ conexões, fixações e acessórios. Ref: Tigre ou equivalentes técnicos</t>
  </si>
  <si>
    <t>Caixa de Passagem de sobrepor em aço galvanizado 300X300X100mm  c/ tampa, conexões, fixações e acessórios. Ref:  Cemar Legrand ou equivalentes técnicos</t>
  </si>
  <si>
    <t>PONTOS DE LUZ/TOMADAS</t>
  </si>
  <si>
    <t>Luminária de embutir para 4 lâmpadas tubulares LED T8 de 9W (4000K), com corpo em chapa de aço tratada e pintada pelo sistema eletrostpatico a pó híbrido branco. Refletor e aletas parabólicas em alumínio anodizado brilhante de alta refletância e alta pureza 99,85%. Soquete tipo push-in G-13 de engate rápido. Completa com lâmpadas de 1050 lumens Ref.: LSE-100 7A 4x9W da Intral ou equivalentes técnicos.</t>
  </si>
  <si>
    <t>Luminária de embutir com placa  LED 21W (4000K), dimensões 300x300x90mm, com corpo em chapa de aço tratada e pintada pelo sistema eletrostático a pó híbrido branco. Aba em chapa de aço tratada com acabamento em pintura eletrostática na cor branca. Difusor translúcido. Ref.:  Itaim / iNTRALou equivalentes técnicos</t>
  </si>
  <si>
    <t>Luminária de  SOBREPOR com placa  LED 21W (4000K), dimensões 300x300x90mm, com corpo em chapa de aço tratada e pintada pelo sistema eletrostático a pó híbrido branco. Aba em chapa de aço tratada com acabamento em pintura eletrostática na cor branca. Difusor translúcido. Ref.:  Itaim / iNTRALou equivalentes técnicos</t>
  </si>
  <si>
    <t>Interruptor c/ uma tecla de seção simples 10A/250V. Ref: Pial Silentoque ou equivalentes técnicos</t>
  </si>
  <si>
    <t>Interruptor c/ duas teclas de seção simples 10A/250V. Ref: Pial Silentoque ou equivalentes técnicos</t>
  </si>
  <si>
    <t>Placa (espelho) termoplástica 4x2" para 01 interruptor simples. Ref: Pial Legrand ou equivalentes técnicos</t>
  </si>
  <si>
    <t>Placa (espelho) termoplástica 4x2" para 02 interruptor simples. Ref: Pial Legrand ou equivalentes técnicos</t>
  </si>
  <si>
    <t>4.8</t>
  </si>
  <si>
    <t>Tomada  2P+T - 20A/250V - NBR 14136, Face Preta (ENERGIA COMUM) para instalação SISTEMA DE AR CONDICIONADO (CONDENSADORAS)l, Ref:Pial ou equivalentes técnicos</t>
  </si>
  <si>
    <t>4.9</t>
  </si>
  <si>
    <t>Tomada Redonda com haste longa 2P+T - 10A/250V - NBR 14136, Face Preta (ENERGIA COMUM). Ref: Pial ou equivalentes técnicos</t>
  </si>
  <si>
    <t>4.10</t>
  </si>
  <si>
    <t>Tomada 3P+n+T - 10A/250V - NBR 14136, Face Preta (Exaustores)</t>
  </si>
  <si>
    <t>4.11</t>
  </si>
  <si>
    <t>Placa (espelho) termoplástica 4x2" para 01 tomada redonda. Ref: Pial Legrand ou equivalentes técnicos</t>
  </si>
  <si>
    <t>4.12</t>
  </si>
  <si>
    <t>Caixa de Passagem Estampada e Esmaltada 50x100mm, de embutir em parede de alvenaria, c/ tampa, conexões, fixações e acessórios</t>
  </si>
  <si>
    <t>um</t>
  </si>
  <si>
    <t>Desmontagem e descarte adequado de luminárias e lâmpadas com a expedição de laudo/certificado de descarte</t>
  </si>
  <si>
    <t>Desmontagem e descarte adequado de perfilados</t>
  </si>
  <si>
    <t>Adequação do CD-AC-4º Andar - Existente  com a readequação do espaço para a instalação do disjuntor geral do CD das Evaporadoras</t>
  </si>
  <si>
    <t>cj</t>
  </si>
  <si>
    <t>Adequação de CD de iluminação e tomadas do corredor, com a retirada de disjuntores sem circuitos e reacomodação de disjuntores de maneira a acomodar disjuntor trifásico NEMA de alimentação do CD Convivência (CD CONVEV.)</t>
  </si>
  <si>
    <t>SUBTOTAL ITENS ELÉTRICA (III+IV)</t>
  </si>
  <si>
    <t>SUBTOTAL ITENS AR CONDICIONADO (V)</t>
  </si>
  <si>
    <t>SERVIÇOS COMPLEMENTARES ELÉTRICO</t>
  </si>
  <si>
    <t>SUBTOTAL SERVIÇOS COMPLEMENTARES ELÉTRICO</t>
  </si>
  <si>
    <t>TOTAL (I+II+III+IV+V) - 2º PAVIMENTO</t>
  </si>
  <si>
    <t>OBRAS CIVIS, INSTALAÇÕES ELÉTRICAS E MECÂNICAS PARA A REFORMA PARCIAL DO 2º PAVIMENTO DO ED. SEDE DO BANRISUL- PORTO ALEGRE/RS</t>
  </si>
  <si>
    <t>mês</t>
  </si>
  <si>
    <t>Elaboração do PGRC- Plano de Gerenciamento e Resíduos da Construção Civil por profissional habilitado</t>
  </si>
  <si>
    <t>OBJETO: OBRAS CIVIS, INSTALAÇÕES ELÉTRICAS, LÓGICAS E MECÂNICAS PARA A REFORMA DO  3º PAVIMENTO DO ED. SEDE DO BANRISUL- PORTO ALEGRE/RS</t>
  </si>
  <si>
    <t>Tapumes - Reinstalação de adaptação das divisórias navais existentes, com porta e chave nas saidas de emergencia e vedeção completa para sujeira e pó. - Utilizar para fechamento de Elevadores e Saidas de emergencia sendo estas com porta e chave.</t>
  </si>
  <si>
    <t xml:space="preserve">       - piso vinilico</t>
  </si>
  <si>
    <t xml:space="preserve">       - piso laminado</t>
  </si>
  <si>
    <t xml:space="preserve">       - piso cerâmico e lajota ceramica</t>
  </si>
  <si>
    <t xml:space="preserve">       - revestimento de pastilha</t>
  </si>
  <si>
    <t>2.1.8</t>
  </si>
  <si>
    <t xml:space="preserve">       - revestimento em aço inox, madeira e granito paredes</t>
  </si>
  <si>
    <t>2.1.9</t>
  </si>
  <si>
    <t xml:space="preserve">       - forro de gesso em nível e fechamento vertical em gesso</t>
  </si>
  <si>
    <t>2.1.10</t>
  </si>
  <si>
    <t>2.1.11</t>
  </si>
  <si>
    <t xml:space="preserve">       - soleira em granitina</t>
  </si>
  <si>
    <t>2.1.12</t>
  </si>
  <si>
    <t xml:space="preserve">       - rodapé ceramico, laminado e de madeira</t>
  </si>
  <si>
    <t xml:space="preserve">       - painéis divisórios duplos cegos e com vidro e portas  ( com isolamento acustico internamente) - salas a.c</t>
  </si>
  <si>
    <t xml:space="preserve">       - painéis divisórios simples cegos e com vidro e portas para reaproveitamento como tapume</t>
  </si>
  <si>
    <t xml:space="preserve">       - marco  em madeira elevador  -completo - MR e chapa de inox fixa superior</t>
  </si>
  <si>
    <t xml:space="preserve">       - retirada de todas as tubulações de água embutida com conexões - sanitários</t>
  </si>
  <si>
    <t xml:space="preserve">       - retirada de todas as tubulações de esgoto embutida com conexões - sanitários</t>
  </si>
  <si>
    <t>2.2.11</t>
  </si>
  <si>
    <t>2.2.12</t>
  </si>
  <si>
    <t>2.2.13</t>
  </si>
  <si>
    <t xml:space="preserve">       - bancada em granto com pias e armario inferior</t>
  </si>
  <si>
    <t>2.2.14</t>
  </si>
  <si>
    <t>2.2.15</t>
  </si>
  <si>
    <t xml:space="preserve">       - painéis divisórios simples cegos e com vidro e portas </t>
  </si>
  <si>
    <t>2.3.2</t>
  </si>
  <si>
    <t>2.3.3</t>
  </si>
  <si>
    <t>5.1.1</t>
  </si>
  <si>
    <t>5.1.2</t>
  </si>
  <si>
    <t>5.1.3</t>
  </si>
  <si>
    <t>5.1.4</t>
  </si>
  <si>
    <t>5.1.5</t>
  </si>
  <si>
    <t xml:space="preserve">       - piso vinilico em placas 50,0cm x 50,0cm</t>
  </si>
  <si>
    <t>5.1.6</t>
  </si>
  <si>
    <t xml:space="preserve">       - piso elevado modular em placas  h=6,0cm  com canaletas para passagem de cabeamento ( inclusos acessóriaos e instalação)</t>
  </si>
  <si>
    <t>5.1.7</t>
  </si>
  <si>
    <t xml:space="preserve">       - piso elevado em madeira reforçado h=20,0cm</t>
  </si>
  <si>
    <t>5.1.8</t>
  </si>
  <si>
    <t xml:space="preserve">       - granito Branco Itaunas flameado  em placas</t>
  </si>
  <si>
    <t>5.1.9</t>
  </si>
  <si>
    <t xml:space="preserve">       - granito Branco Itaunas polido em placas</t>
  </si>
  <si>
    <t>5.1.10</t>
  </si>
  <si>
    <t>Soleira:</t>
  </si>
  <si>
    <t>Rodapé:</t>
  </si>
  <si>
    <t>6.2</t>
  </si>
  <si>
    <t>6.3</t>
  </si>
  <si>
    <t>6.4</t>
  </si>
  <si>
    <t>6.5</t>
  </si>
  <si>
    <t>6.6</t>
  </si>
  <si>
    <t>6.7</t>
  </si>
  <si>
    <t>6.8</t>
  </si>
  <si>
    <t>6.9</t>
  </si>
  <si>
    <t>6.10</t>
  </si>
  <si>
    <t>7.1.1</t>
  </si>
  <si>
    <t xml:space="preserve">         - PM 01 e PM01' - 90cmx210cm - 01 folha - abrir</t>
  </si>
  <si>
    <t>7.1.2</t>
  </si>
  <si>
    <t>7.1.3</t>
  </si>
  <si>
    <t xml:space="preserve">         - PM 03- 70cmx210cm - 01 folha - abrir </t>
  </si>
  <si>
    <t>7.1.4</t>
  </si>
  <si>
    <t xml:space="preserve">         - PM 04 - 60cmx210,0cm - 01 folha - abrir </t>
  </si>
  <si>
    <t>7.1.5</t>
  </si>
  <si>
    <t xml:space="preserve">         - PVZ 01 - 4 X112,5 X 220,0 -  04 folhas de correr</t>
  </si>
  <si>
    <t>7.2.1</t>
  </si>
  <si>
    <t>Tela:</t>
  </si>
  <si>
    <t>7.2.1.1</t>
  </si>
  <si>
    <t>7.2.1.2</t>
  </si>
  <si>
    <t>7.2.1.3</t>
  </si>
  <si>
    <t>7.2.1.4</t>
  </si>
  <si>
    <t>7.2.1.5</t>
  </si>
  <si>
    <t>7.3.1</t>
  </si>
  <si>
    <t>7.3.2</t>
  </si>
  <si>
    <t>7.3.3</t>
  </si>
  <si>
    <t>7.3.4</t>
  </si>
  <si>
    <t>7.3.5</t>
  </si>
  <si>
    <t>7.3.6</t>
  </si>
  <si>
    <t xml:space="preserve">         - JEA01 - Esquadria da fachada existente/manter em aluminio e vidro - recompor perfilaria de aluminio e vidro idem existente após retirada dos aparelhos de climatização.</t>
  </si>
  <si>
    <t>7.3.7</t>
  </si>
  <si>
    <t xml:space="preserve">         - JEA01' - Esquadria da fachada existente/manter em aluminio e vidro - recompor perfilaria de aluminio e vidro idem existente após retirada das tubulações de split </t>
  </si>
  <si>
    <t>Batedor de Porta redondo</t>
  </si>
  <si>
    <t>9.2</t>
  </si>
  <si>
    <t>9.3</t>
  </si>
  <si>
    <t>9.4</t>
  </si>
  <si>
    <t>9.5</t>
  </si>
  <si>
    <t>9.6</t>
  </si>
  <si>
    <t>9.7</t>
  </si>
  <si>
    <t>9.8</t>
  </si>
  <si>
    <t>10.1.1</t>
  </si>
  <si>
    <t>10.1.2</t>
  </si>
  <si>
    <t>10.1.3</t>
  </si>
  <si>
    <t>10.1.4</t>
  </si>
  <si>
    <t>10.1.5</t>
  </si>
  <si>
    <t>10.1.6</t>
  </si>
  <si>
    <t>10.1.7</t>
  </si>
  <si>
    <t>10.1.8</t>
  </si>
  <si>
    <t>10.1.9</t>
  </si>
  <si>
    <t>10.1.10</t>
  </si>
  <si>
    <t>10.1.11</t>
  </si>
  <si>
    <t>10.1.12</t>
  </si>
  <si>
    <t>10.1.13</t>
  </si>
  <si>
    <t>10.1.14</t>
  </si>
  <si>
    <t>10.1.15</t>
  </si>
  <si>
    <t>10.1.16</t>
  </si>
  <si>
    <t>10.1.17</t>
  </si>
  <si>
    <t>10.1.18</t>
  </si>
  <si>
    <t>10.1.19</t>
  </si>
  <si>
    <t>10.1.20</t>
  </si>
  <si>
    <t>10.1.21</t>
  </si>
  <si>
    <t>10.1.22</t>
  </si>
  <si>
    <t>10.1.23</t>
  </si>
  <si>
    <t>10.1.24</t>
  </si>
  <si>
    <t>10.1.25</t>
  </si>
  <si>
    <t>10.1.26</t>
  </si>
  <si>
    <t>10.1.27</t>
  </si>
  <si>
    <t>10.1.28</t>
  </si>
  <si>
    <t>Adesivos:</t>
  </si>
  <si>
    <t>10.2.1</t>
  </si>
  <si>
    <t>10.2.2</t>
  </si>
  <si>
    <t>DIVISÓRIAS , PAINÉIS e BIOMBOS:</t>
  </si>
  <si>
    <t>Divisória Acústica, com vidro duplo temperado e=8mm incolor cada, em caixilio duplo de alumínio anodizado, perfis não aparentes de borracha</t>
  </si>
  <si>
    <t xml:space="preserve">         - Divisória em alumínio anodisado prata e vidro duplo e= 8mm cada com persiana interna</t>
  </si>
  <si>
    <t xml:space="preserve">         - Divisória  em alumínio anodisado prata e vidro duplo e= 8mm cada sem persiana interna</t>
  </si>
  <si>
    <t>11.2</t>
  </si>
  <si>
    <t>Divisória Acústica, em perfis de alumínio, revestimento em ambas as faces com laminado melamínico cor Cristal</t>
  </si>
  <si>
    <t>11.2.1</t>
  </si>
  <si>
    <t xml:space="preserve">         - Divisória em alumínio anodisado prata com MDF duplo cor Cristal</t>
  </si>
  <si>
    <t>11.2.2</t>
  </si>
  <si>
    <t xml:space="preserve">         - Portas em MDF cor Cristal completa com ferragens e bandeira superior fixa - 01 folha de abrir</t>
  </si>
  <si>
    <t>11.3</t>
  </si>
  <si>
    <t>Películas auto adesivas listradas</t>
  </si>
  <si>
    <t>11.3.1</t>
  </si>
  <si>
    <t>11.3.2</t>
  </si>
  <si>
    <t xml:space="preserve">Biombos </t>
  </si>
  <si>
    <t>Divisor em granito  Branco Dallas   40,0 x 93,0cm - mictório</t>
  </si>
  <si>
    <t>Prateleira de granito  Branco Dallas  15,0 x 271,0cm - mictório</t>
  </si>
  <si>
    <t>12.1.5</t>
  </si>
  <si>
    <t>12.1.6</t>
  </si>
  <si>
    <t>12.1.7</t>
  </si>
  <si>
    <t>12.1.8</t>
  </si>
  <si>
    <t>12.2</t>
  </si>
  <si>
    <t>12.2.1</t>
  </si>
  <si>
    <t>12.2.2</t>
  </si>
  <si>
    <t>12.2.3</t>
  </si>
  <si>
    <t>12.2.4</t>
  </si>
  <si>
    <t>12.2.5</t>
  </si>
  <si>
    <t>12.2.6</t>
  </si>
  <si>
    <t>13.1.3</t>
  </si>
  <si>
    <t>13.1.4</t>
  </si>
  <si>
    <t>13.1.5</t>
  </si>
  <si>
    <t>13.1.6</t>
  </si>
  <si>
    <t>Cabideiro alto giratório</t>
  </si>
  <si>
    <t>Lixeira reciclável alta:</t>
  </si>
  <si>
    <t>14.2.3</t>
  </si>
  <si>
    <t>14.3</t>
  </si>
  <si>
    <t>14.4</t>
  </si>
  <si>
    <t>14.5</t>
  </si>
  <si>
    <t>14.5.1</t>
  </si>
  <si>
    <t>14.5.2</t>
  </si>
  <si>
    <t>14.6</t>
  </si>
  <si>
    <t>Película de proteção solar prata reflexiva para esquadrias da fachada</t>
  </si>
  <si>
    <t>14.7</t>
  </si>
  <si>
    <t xml:space="preserve">Persiana vertical </t>
  </si>
  <si>
    <t>14.8</t>
  </si>
  <si>
    <t>Organização e montagem geral do leiaute: mobiliário, biombos, estantes metálicas, quadros murais, vasos com folhagens, etc. - conforme leiaute fornecido</t>
  </si>
  <si>
    <t>15.3</t>
  </si>
  <si>
    <t>Limpeza completa de todas as esquadrias da fachada existentes</t>
  </si>
  <si>
    <t>vaso sanitario c/asento sanit.completo - linha confort - DECA</t>
  </si>
  <si>
    <t>Cuba redonda de embutir com sifão cromado</t>
  </si>
  <si>
    <t>barra 40,0 e 45,0cm aço inox - sanitários acessíveis</t>
  </si>
  <si>
    <t>barra 70,0cm e 80,0cm aço inox - sanitários acessíveis</t>
  </si>
  <si>
    <t>barra dupla para pia 20,0cm aço inox - sanitários acessíveis</t>
  </si>
  <si>
    <t>chapa para porta em aço inox - sanitários acessíveis</t>
  </si>
  <si>
    <t>1.18</t>
  </si>
  <si>
    <t>1.18.1</t>
  </si>
  <si>
    <t>1.18.2</t>
  </si>
  <si>
    <t>1.18.3</t>
  </si>
  <si>
    <t>1.18.4</t>
  </si>
  <si>
    <t>1.18.5</t>
  </si>
  <si>
    <t>acabamento válvula de descarga para sanitário feminino 1 e 2 e sanitário masculino</t>
  </si>
  <si>
    <t xml:space="preserve">     - ø 32mm</t>
  </si>
  <si>
    <t>3.1.4</t>
  </si>
  <si>
    <t>Joelho PVC CL 15 soldável  - Tipo Tigre ou Amanco</t>
  </si>
  <si>
    <t>3.2.4</t>
  </si>
  <si>
    <t>3.2.5</t>
  </si>
  <si>
    <t xml:space="preserve">     - Redução 32x25mm</t>
  </si>
  <si>
    <t>3.4.4</t>
  </si>
  <si>
    <t xml:space="preserve">     - Redução 40x25mm</t>
  </si>
  <si>
    <t>3.4.5</t>
  </si>
  <si>
    <t xml:space="preserve">     - Redução 50x40mm</t>
  </si>
  <si>
    <t xml:space="preserve">     - ø 40mmx32mm</t>
  </si>
  <si>
    <t>3.6.2</t>
  </si>
  <si>
    <t>3.6.3</t>
  </si>
  <si>
    <t xml:space="preserve">     - ø 50mmx32mm</t>
  </si>
  <si>
    <t>3.6.4</t>
  </si>
  <si>
    <t>Luva soldavel com bucha de latão - Tipo Tigre ou Amanco</t>
  </si>
  <si>
    <t xml:space="preserve">     - ø 25 mm x 1/2"</t>
  </si>
  <si>
    <t xml:space="preserve">Tubo de PVC  CL8 - Tipo Tigre ou Amanco                                        </t>
  </si>
  <si>
    <t>INSTALAÇÕES DE INCÊNDIO</t>
  </si>
  <si>
    <t>EXTINTORES</t>
  </si>
  <si>
    <t>Extintor de incêndio  CO2 - 4 kg -  com placas de identificação - novo a instalar</t>
  </si>
  <si>
    <t>Extintor de incêndio  PQS ABC - 4 kg -  com placas de identificação - novo a instalar</t>
  </si>
  <si>
    <t>PLACAS SINALIZAÇÃO</t>
  </si>
  <si>
    <t>Placa advertência "PROIBIDO FUMAR" fotoluminescente- 15x20cm</t>
  </si>
  <si>
    <t>Placa fotoluminescente de balizamento saída  com seta , 30X15cm</t>
  </si>
  <si>
    <t>Placa fotoluminescente H - hidrante, quadrada 20x20 cm</t>
  </si>
  <si>
    <t>HIDRANTES SIMPLES</t>
  </si>
  <si>
    <t>Retirada abrigo hidrante antigo e instalação de novo Abrigo de Hidrante de sobrepor em Aluminio com porta em vidro incolor- sobrepor</t>
  </si>
  <si>
    <t>Retirada abrigo hidrante antigo e instalação de novo Abrigo Hidrante de imbutir  em Aluminio com porta em vidro incolor- embutido</t>
  </si>
  <si>
    <t>ALARME</t>
  </si>
  <si>
    <t>Retirar e reinstalar botoeira de alarme completa, com infraestrutura e fiação reaproveitando a mesma botoeira.</t>
  </si>
  <si>
    <t>Retirar e reinstalar Sirene de alarme completa, com infraestrutura e fiação reaproveitando a mesma sirene</t>
  </si>
  <si>
    <t>SUBTOTAL INSTALAÇÕES DE  INCENDIO - (III)</t>
  </si>
  <si>
    <t>QUADRO QGBT-500kVA</t>
  </si>
  <si>
    <t>Disjuntor Caixa Moldada 3x400A (Fixo), Icc mín=50kA (220V). Ref: EZC250N3225 SCHNEIDER ELETRIC ou equivalentes técnicos</t>
  </si>
  <si>
    <t>Disjuntor Caixa Moldada 3x225A (Fixo), Icc mín=50kA (220V). Ref: EZC400N3350 SCHNEIDER ELETRIC ou equivalentes técnicos</t>
  </si>
  <si>
    <t>QUADRO DO NO-BREAK (7° Pavimento)</t>
  </si>
  <si>
    <t>Disjuntor Caixa Moldada 3x50A (Fixo), Icc mín=25kA (220V), com base de fixação plug-in . Ref: ACW100H da WEG ou equivalentes técnicos</t>
  </si>
  <si>
    <t>QUADRO QGBTE1/QDIL-1</t>
  </si>
  <si>
    <t>1.3.1</t>
  </si>
  <si>
    <t xml:space="preserve">Quadro de embutir abrigado tipo c/ capacidade mínima trifásica p/ 150A, espaço p/ disjuntor geral trifásico de 100A, com dimensões minimas de 800(H)x600(L)x150mm(P), disjuntores parciais conf. projeto, completo para 34 elementos, c/ conexões, fixações, identificações e acessórios. c/ conexões, fixações, identificações e acessórios. Ref: 904423 da Linha  QDETG II - DIN da Cemar Legrand ou equivalentes técnicos </t>
  </si>
  <si>
    <t>1.3.2</t>
  </si>
  <si>
    <t>1.3.3</t>
  </si>
  <si>
    <t>1.3.4</t>
  </si>
  <si>
    <t>Disjuntor Caixa Moldada 3x100A (Fixo), Icc mín=25kA (220V). Ref: EZC100N3100 SCHNEIDER ELETRIC ou equivalentes técnicos</t>
  </si>
  <si>
    <t>1.3.5</t>
  </si>
  <si>
    <t>Minidisjuntor modular DIN 2x16A curva C, Icc mín=6,0kA (220V). Ref: A9F74216 iC60N Acti 9 SCHNEIDER ELETRIC ou equivalentes técnicos</t>
  </si>
  <si>
    <t>1.3.6</t>
  </si>
  <si>
    <t>Cabo de Cobre Singelo, seção #16mm², encordoamento classe 5, isolação em PVC 70º 750V, cor verde.  c/ conexões, fixações e acessórios. Ref: Cabo Superastic Prysminan ou equivalentes técnicos</t>
  </si>
  <si>
    <t>QUADRO QGBTE2/QDIL-2</t>
  </si>
  <si>
    <t>1.4.1</t>
  </si>
  <si>
    <t>1.4.2</t>
  </si>
  <si>
    <t>1.4.3</t>
  </si>
  <si>
    <t>1.4.4</t>
  </si>
  <si>
    <t>1.4.5</t>
  </si>
  <si>
    <t>1.4.6</t>
  </si>
  <si>
    <t>QUADRO QDTOM-1</t>
  </si>
  <si>
    <t>1.5.1</t>
  </si>
  <si>
    <t xml:space="preserve">Quadro de embutir abrigado c/ capacidade mínima trifásica p/ 150A, espaço p/ disjuntor geral trifásico de 125A, com dimensões minimas de 1600(H)x600(L)x150mm(P), disjuntores parciais conf. projeto, completo para 120 elementos ( espaços monofásicos), c/ conexões, fixações, identificações e acessórios. c/ conexões, fixações, identificações e acessórios. Ref: Metalúrgica Atlanta Especial  ou equivalentes técnicos </t>
  </si>
  <si>
    <t>1.5.2</t>
  </si>
  <si>
    <t>1.5.3</t>
  </si>
  <si>
    <t>1.5.4</t>
  </si>
  <si>
    <t>Disjuntor Caixa Moldada 3x125A (Fixo), Icc mín=50kA (220V). Ref: EZC250N3125 SCHNEIDER ELETRIC ou equivalentes técnicos</t>
  </si>
  <si>
    <t>1.5.5</t>
  </si>
  <si>
    <t>1.5.6</t>
  </si>
  <si>
    <t>1.5.7</t>
  </si>
  <si>
    <t>1.5.8</t>
  </si>
  <si>
    <t>QUADRO QDTOM-2</t>
  </si>
  <si>
    <t>1.6.1</t>
  </si>
  <si>
    <t>1.6.2</t>
  </si>
  <si>
    <t>1.6.3</t>
  </si>
  <si>
    <t>1.6.4</t>
  </si>
  <si>
    <t>1.6.5</t>
  </si>
  <si>
    <t>1.6.6</t>
  </si>
  <si>
    <t>1.6.7</t>
  </si>
  <si>
    <t>1.6.8</t>
  </si>
  <si>
    <t>1.6.9</t>
  </si>
  <si>
    <t>QUADRO QDAC-1</t>
  </si>
  <si>
    <t>1.7.1</t>
  </si>
  <si>
    <t xml:space="preserve">Quadro de embutir abrigado c/ capacidade mínima trifásica p/ 225A, espaço p/ disjuntor geral trifásico de 225A com dimensões minimas de 1600(H)x600(L)x150mm(P), disjuntores parciais conf. projeto, completo para 120 elementos (espaços monofásicos), c/ conexões, fixações, identificações e acessórios. c/ conexões, fixações, identificações e acessórios. Ref: Metalúrgica Atlanta Especial ou equivalentes técnicos </t>
  </si>
  <si>
    <t>1.7.2</t>
  </si>
  <si>
    <t>1.7.3</t>
  </si>
  <si>
    <t>1.7.4</t>
  </si>
  <si>
    <t>Disjuntor Caixa Moldada 3x225A (Fixo), Icc mín=50kA (220V). Ref: EZC250N3225 SCHNEIDER ELETRIC ou equivalentes técnicos</t>
  </si>
  <si>
    <t>1.7.5</t>
  </si>
  <si>
    <t>Disjuntor Caixa Moldada 3x25A (Fixo), Icc mín=50kA (220V). Ref: EZC250N3225 SCHNEIDER ELETRIC ou equivalentes técnicos</t>
  </si>
  <si>
    <t>1.7.6</t>
  </si>
  <si>
    <t>Minidisjuntor modular DIN 3x80A curva C, Icc mín=10,0kA (220V). Ref: A9N18365 iC120N Acti 9 SCHNEIDER ELETRIC ou equivalentes técnicos</t>
  </si>
  <si>
    <t>1.7.7</t>
  </si>
  <si>
    <t>Minidisjuntor modular DIN 3x63A curva C, Icc mín=10,0kA (220V). Ref: A9N18364 iC120N Acti 9 SCHNEIDER ELETRIC ou equivalentes técnicos</t>
  </si>
  <si>
    <t>1.7.8</t>
  </si>
  <si>
    <t>Minidisjuntor modular DIN 3x16A curva C, Icc mín=10,0kA (220V). Ref: A9F73316 iC60N Acti 9 SCHNEIDER ELETRIC ou equivalentes técnicos</t>
  </si>
  <si>
    <t>1.7.9</t>
  </si>
  <si>
    <t>Minidisjuntor modular DIN 2x16A curva C, Icc mín=6,0kA (127V). Ref: A9F74116 iC60N Acti 9 SCHNEIDER ELETRIC ou equivalentes técnicos</t>
  </si>
  <si>
    <t>1.7.10</t>
  </si>
  <si>
    <t>QUADRO QDAC-2</t>
  </si>
  <si>
    <t>1.8.1</t>
  </si>
  <si>
    <t xml:space="preserve">Quadro de embutir abrigado c/ capacidade mínima trifásica p/ 350A, espaço p/ disjuntor geral trifásico de 350A com dimensões minimas de 1600(H)x600(L)x150mm(P), disjuntores parciais conf. projeto, completo para 120 elementos (espaçõs monofásicos), c/ conexões, fixações, identificações e acessórios. c/ conexões, fixações, identificações e acessórios. Ref: Metalúrgica Atlanta Especial ou equivalentes técnicos </t>
  </si>
  <si>
    <t>1.8.2</t>
  </si>
  <si>
    <t>1.8.3</t>
  </si>
  <si>
    <t>1.8.4</t>
  </si>
  <si>
    <t>Disjuntor Caixa Moldada 3x400A (Fixo), Icc mín=50kA (220V). Ref: EZC400N3350 SCHNEIDER ELETRIC ou equivalentes técnicos</t>
  </si>
  <si>
    <t>1.8.5</t>
  </si>
  <si>
    <t>1.8.6</t>
  </si>
  <si>
    <t>1.8.7</t>
  </si>
  <si>
    <t>1.8.8</t>
  </si>
  <si>
    <t>QUADRO QEAC-01</t>
  </si>
  <si>
    <t>1.9.1</t>
  </si>
  <si>
    <t xml:space="preserve">Quadro de sobrepor abrigado c/ capacidade mínima trifásica p/ 100A, espaço p/ minidisjuntor geral trifásico de 25A, com dimensões minimas de 700(H)x600(L)x150mm(P), disjuntores parciais conf. projeto, completo para 24 elementos, c/ conexões, fixações, identificações e acessórios. c/ conexões, fixações, identificações e acessórios. Ref: 904462 da Linha  QDETG II - DIN da Cemar Legrand ou equivalentes técnicos </t>
  </si>
  <si>
    <t>1.9.2</t>
  </si>
  <si>
    <t>1.9.3</t>
  </si>
  <si>
    <t>1.9.4</t>
  </si>
  <si>
    <t>Disjuntor Caixa Moldada 3x25A (Fixo), Icc mín=25kA (220V). Ref: EZC100N3025 SCHNEIDER ELETRIC ou equivalentes técnicos</t>
  </si>
  <si>
    <t>1.9.5</t>
  </si>
  <si>
    <t>Minidisjuntor modular DIN 3x16A curva C, Icc mín=6,0kA (220V). Ref: A9F74316 iC60N Acti 9 SCHNEIDER ELETRIC ou equivalentes técnicos</t>
  </si>
  <si>
    <t>1.9.6</t>
  </si>
  <si>
    <t>1.9.7</t>
  </si>
  <si>
    <t>Cabo de Cobre Singelo, seção #4mm², encordoamento classe 5, isolação em PVC 70º 750V, cor verde.  c/ conexões, fixações e acessórios. Ref: Cabo Superastic Prysminan ou equivalentes técnicos</t>
  </si>
  <si>
    <t>QUADRO QEAC-02</t>
  </si>
  <si>
    <t>1.10.1</t>
  </si>
  <si>
    <t xml:space="preserve">Quadro de sobrepor abrigado c/ capacidade mínima trifásica p/ 100A, espaço p/ minidisjuntor geral trifásico de 25A, com dimensões minimas de 700x600x150mm, disjuntores parciais conf. projeto, completo para 24 elementos, c/ conexões, fixações, identificações e acessórios. c/ conexões, fixações, identificações e acessórios. Ref: 904462 da Linha  QDETG II - DIN da Cemar Legrand ou equivalentes técnicos </t>
  </si>
  <si>
    <t>1.10.2</t>
  </si>
  <si>
    <t>1.10.3</t>
  </si>
  <si>
    <t>1.10.4</t>
  </si>
  <si>
    <t>1.10.5</t>
  </si>
  <si>
    <t>1.10.6</t>
  </si>
  <si>
    <t>QUADRO QEAC-03</t>
  </si>
  <si>
    <t>1.11.1</t>
  </si>
  <si>
    <t>1.11.2</t>
  </si>
  <si>
    <t>1.11.3</t>
  </si>
  <si>
    <t>1.11.4</t>
  </si>
  <si>
    <t>1.11.5</t>
  </si>
  <si>
    <t>1.11.6</t>
  </si>
  <si>
    <t>1.11.7</t>
  </si>
  <si>
    <t>QUADRO QEAC-04</t>
  </si>
  <si>
    <t>1.12.1</t>
  </si>
  <si>
    <t>1.12.2</t>
  </si>
  <si>
    <t>1.12.3</t>
  </si>
  <si>
    <t>1.12.4</t>
  </si>
  <si>
    <t>1.12.5</t>
  </si>
  <si>
    <t>1.12.6</t>
  </si>
  <si>
    <t>QUADRO QDNB</t>
  </si>
  <si>
    <t>1.13.1</t>
  </si>
  <si>
    <t xml:space="preserve">Quadro de sobrepor abrigado c/ capacidade mínima trifásica p/ 150A, espaço p/ disjuntor geral trifásico de 50A, com dimensões minimas de 700(H)x600(L)x150mm(P), disjuntores parciais conf. projeto, completo para 16 elementos, c/ conexões, fixações, identificações e acessórios. c/ conexões, fixações, identificações e acessórios. Ref: 904461 da Linha  QDETG II - DIN da Cemar Legrand ou equivalentes técnicos </t>
  </si>
  <si>
    <t>1.13.2</t>
  </si>
  <si>
    <t xml:space="preserve">un </t>
  </si>
  <si>
    <t>1.13.3</t>
  </si>
  <si>
    <t>1.13.4</t>
  </si>
  <si>
    <t>Disjuntor Caixa Moldada 3x50A (Fixo), Icc mín=25kA (220V). Ref: EZC100N3050 SCHNEIDER ELETRIC ou equivalentes técnicos</t>
  </si>
  <si>
    <t>1.13.5</t>
  </si>
  <si>
    <t>1.13.6</t>
  </si>
  <si>
    <t>Eletrocalha lisa. Incluso: tampa, curva, emendas, tirantes, parafusos, cantoneiras, gancho p/ suspensão: Eletrocalha "C"  (com abas) 50 x 50 mm</t>
  </si>
  <si>
    <t xml:space="preserve">Eletrocalha lisa. Incluso: tampa, curva, emendas, tirantes, parafusos, cantoneiras, gancho p/ suspensão: Eletrocalha "C"  (com abas) 100 x 50 mm </t>
  </si>
  <si>
    <t>Eletrocalha lisa. Incluso: tampa, curva, emendas, tirantes, parafusos, cantoneiras, gancho p/ suspensão: Eletrocalha "C"  (com abas) 100 x 100 mm tripartida</t>
  </si>
  <si>
    <t>Eletrocalha lisa. Incluso: tampa, curva, emendas, tirantes, parafusos, cantoneiras, gancho p/ suspensão: Eletrocalha "C"  (com abas) 200 x 100 mm tripartida</t>
  </si>
  <si>
    <t>Eletrocalha lisa. Incluso: tampa, curva, emendas, tirantes, parafusos, cantoneiras, gancho p/ suspensão: Eletrocalha "C"  (com abas) 500 x 100 mm tripartida</t>
  </si>
  <si>
    <t xml:space="preserve">Eletrocalha lisa. Incluso: tampa, curva, emendas, tirantes, parafusos, cantoneiras, gancho p/ suspensão: Eletrocalha "C"  (com abas) 500 x 100 mm </t>
  </si>
  <si>
    <t>2.7</t>
  </si>
  <si>
    <t>Perfilado metálico perfurado galvanizado a fogo com tampa.  Dimensão de 38x38mm.</t>
  </si>
  <si>
    <t>2.8</t>
  </si>
  <si>
    <t>Eletroduto de Ferro Galvanizado Pesado Ø100mm (4") , c/ conexões, fixações e acessórios. Ref: Carbinox ou equivalentes técnicos</t>
  </si>
  <si>
    <t>2.9</t>
  </si>
  <si>
    <t>Eletroduto de Ferro Galvanizado Pesado Ø32mm (1.1/4") , c/ conexões, fixações e acessórios. Ref: Carbinox ou equivalentes técnicos</t>
  </si>
  <si>
    <t>2.10</t>
  </si>
  <si>
    <t>Condulete de Alumínio Ø4" (100mm) c/ tampa, conexões, fixações e acessórios. Ref: Tramontina ou equivalentes técnicos</t>
  </si>
  <si>
    <t>2.11</t>
  </si>
  <si>
    <t>Condulete de Alumínio Ø1.1/4" (32mm) c/ tampa, conexões, fixações e acessórios. Ref: Tramontina ou equivalentes técnicos</t>
  </si>
  <si>
    <t>2.12</t>
  </si>
  <si>
    <t>2.13</t>
  </si>
  <si>
    <t>2.14</t>
  </si>
  <si>
    <t xml:space="preserve">Cabo de Cobre Singelo flexível, encordoamento classe 5, isolação PVC 750V - 70º não halogenada, seção 95,0mm², cor VERDE, c/ conexões, fixações, identificações e acessórios. Ref: Afumex - Prysmian ou equivalentes técnicos </t>
  </si>
  <si>
    <t>2.15</t>
  </si>
  <si>
    <t xml:space="preserve">Cabo de Cobre Singelo flexível, encordoamento classe 5, isolação PVC 750V - 70º não halogenada, seção 16,0mm², cor VERDE, c/ conexões, fixações, identificações e acessórios. Ref: Afumex - Prysmian ou equivalentes técnicos </t>
  </si>
  <si>
    <t>INFRAESTRUTURA E CABOS ALIMENTADORES DE AR CONDICIONADO</t>
  </si>
  <si>
    <t>Eletroduto de Ferro Galvanizado Pesado Ø50mm (2") , c/ conexões, fixações e acessórios. Ref: Carbinox ou equivalentes técnicos</t>
  </si>
  <si>
    <t>Eletroduto de Ferro Galvanizado Pesado Ø40mm (1.1/2") , c/ conexões, fixações e acessórios. Ref: Carbinox ou equivalentes técnicos</t>
  </si>
  <si>
    <t>Condulete de Alumínio Ø2" (50mm) c/ tampa, conexões, fixações e acessórios. Ref: Tramontina ou equivalentes técnicos</t>
  </si>
  <si>
    <t>Condulete de Alumínio Ø1.1/2" (40mm) c/ tampa, conexões, fixações e acessórios. Ref: Tramontina ou equivalentes técnicos</t>
  </si>
  <si>
    <t xml:space="preserve">Cabo de Cobre Singelo flexível, encordoamento classe 5, isolação PVC 750V - 70º não halogenada, seção 4,0mm², cor VERDE, c/ conexões, fixações, identificações e acessórios. Ref: Afumex - Prysmian ou equivalentes técnicos </t>
  </si>
  <si>
    <t xml:space="preserve">Cabo de Cobre Singelo flexível, encordoamento classe 5, isolação PVC 750V - 70º não halogenada, seção 2,5mm², cor VERDE, c/ conexões, fixações, identificações e acessórios. Ref: Afumex - Prysmian ou equivalentes técnicos </t>
  </si>
  <si>
    <t>3.14</t>
  </si>
  <si>
    <t>3.15</t>
  </si>
  <si>
    <t>Luminária de embutir com placa SMD LED T8 16W (4000K), dimensões 300x300x90mm, com corpo em chapa de aço tratada e pintada pelo sistema eletrostático a pó híbrido branco. Aba em chapa de aço tratada com acabamento em pintura eletrostática na cor branca. Difusor translúcido. Ref.: Minotauro-PE da Itaim ou equivalentes técnicos</t>
  </si>
  <si>
    <t>Luminária SPOT LED quadrada para lâmpada MR16 de 5W (6500K) com lâmpada. Ref.: DBE-252 LUMI. Spot BASC. SQ 84mm da Intral ou equivalentes técnicos</t>
  </si>
  <si>
    <t>Luminária para 2 lâmpadas tubulares LED 11W, com corpo em policarbonato, refletor em chapa de aço tratata e pintada, difusor em policarbonato transparente texturizado, soquete tipo Push-in G-13 de engate rápido, com lâmpadas. Ref.: VS-860 2x11W da Intral ou equivalentes técnicos.</t>
  </si>
  <si>
    <t xml:space="preserve">Bloco Autonômo de LED Tipo Farolete, com dois projetores reguláveis de 32 leds cada, bateria de 12v-7ah e autonomia superior a 15 horas. Ref.: UN 0232 da Technomaster ou equivalentes técnicos
</t>
  </si>
  <si>
    <t>Bloco Autonômo de Saída de Emergência LED 3W, com indicação de saída e seta na cor verde, face simples, autonomia mínima = 1 hora. Ref.: 01652 da Ilumac ou equivalentes técnicos</t>
  </si>
  <si>
    <t>Bloco Autonômo de Saída de Emergência LED 3W, com indicação de saída e seta na cor verde, face dupla, autonomia mínima = 1 hora. Ref.: 01702 da Ilumac ou equivalentes técnicos</t>
  </si>
  <si>
    <t>Plug's Macho e Fêmea 2P+T 10A Branco, com rabicho de 1,5m  de cabo PP #3x1,5mm². Ref.: 20959 da ITAIM ou equivalentes técnicos. (Para Luminárias instaladas no forro).</t>
  </si>
  <si>
    <t>Interruptor c/ uma tecla de seção bipolar simples 10A/250V. Ref: Pial Silentoque ou equivalentes técnicos</t>
  </si>
  <si>
    <t>Interruptor c/ duas teclas de seção bipolar simples 10A/250V. Ref: Pial Silentoque ou equivalentes técnicos</t>
  </si>
  <si>
    <t>Interruptor c/ três teclas de seção bipolar simples 10A/250V. Ref: Pial Silentoque ou equivalentes técnicos</t>
  </si>
  <si>
    <t>Interruptor bipolar paralelo 10A/250V. Ref: Pial Silentoque ou equivalentes técnicos</t>
  </si>
  <si>
    <t>4.13</t>
  </si>
  <si>
    <t>4.14</t>
  </si>
  <si>
    <t>Tomada  2P+T - 20A/250V - NBR 14136, Face Preta (ENERGIA COMUM) para instalação em mesas padrão Banrisul, Ref:Pial ou equivalentes técnicos</t>
  </si>
  <si>
    <t>4.15</t>
  </si>
  <si>
    <t>Tomada tipo Bloco p/ Caixa de Piso 2P+T - 20A/250V - NBR 14136, Face Preta (ENERGIA COMUM). Ref: DT99230.20 da Dutotec ou equivalentes técnicos</t>
  </si>
  <si>
    <t>4.16</t>
  </si>
  <si>
    <t>4.17</t>
  </si>
  <si>
    <t>Tomada Redonda com haste longa 2P+T - 20A/250V - NBR 14136, Face Preta (ENERGIA COMUM). Ref: Pial ou equivalentes técnicos</t>
  </si>
  <si>
    <t>4.18</t>
  </si>
  <si>
    <t>4.19</t>
  </si>
  <si>
    <t>Placa (espelho) termoplástica 4x2" para 02 tomadas redondas. Ref: Pial Legrand ou equivalentes técnicos</t>
  </si>
  <si>
    <t>4.20</t>
  </si>
  <si>
    <t>4.21</t>
  </si>
  <si>
    <t>Caixa de Passagem de sobrepor em aço galvanizado 100x100x80mm  c/ tampa, conexões, fixações e acessórios. Ref: 901041 da Cemar Legrand ou equivalentes técnicos</t>
  </si>
  <si>
    <t>4.22</t>
  </si>
  <si>
    <t>4.23</t>
  </si>
  <si>
    <t>4.24</t>
  </si>
  <si>
    <t>Eletroduto de Ferro Galvanizado Pesado Ø25mm (1") , c/ conexões, fixações e acessórios. Ref. Carbinox ou equivalentes técnicos</t>
  </si>
  <si>
    <t>4.25</t>
  </si>
  <si>
    <t>4.26</t>
  </si>
  <si>
    <t>Cabo de cobre singelo, seção 4,0mm², encordoamento classe 5, isolação 750V - 70º, com baixa emissão de fumaça e livre de halogênio (LSZH),  com conexões, fixações e acessórios. Ref: Afumex - Prysmian ou equivalente técnico</t>
  </si>
  <si>
    <t>4.27</t>
  </si>
  <si>
    <t>Cabo de cobre singelo, seção 2,5mm², encordoamento classe 5, isolação 750V - 70º, com baixa emissão de fumaça e livre de halogênio (LSZH),  com conexões, fixações e acessórios. Ref: Afumex - Prysmian ou equivalente técnico</t>
  </si>
  <si>
    <t>4.28</t>
  </si>
  <si>
    <t>Cabo de cobre TRIPOLAR - PP, seção 2,5mm², encordoamento classe 5, isolação 750V - 70º, com baixa emissão de fumaça e livre de halogênio (LSZH),  com conexões, fixações e acessórios. Ref: PP Afumex - Prysmian ou equivalente técnico</t>
  </si>
  <si>
    <t xml:space="preserve">INSTALAÇÕES DE AUTOMAÇÃO (ELÉTRICA E SINAL)  </t>
  </si>
  <si>
    <t>INSTALAÇÕES ELÉTRICAS:</t>
  </si>
  <si>
    <t>Caixa de piso, tipo SQR dupla,marca referencial:Dutotec,  para piso elevado, com tampa lisa e passa cabos STD – DT-73000.20;com adaptador interno, em ABS, 2X4(8) – DT-73200.20ABS, com duas tomadas tipo bloco NBR-14136, 20A, branca – DX-99233.20, com dois blocos para RJ45, branco – DX-99240.00; e, com quatro blocos cegos, branco – DX-99200.00</t>
  </si>
  <si>
    <t>PONTOS PARA TRANSMISSÃO DE DADOS</t>
  </si>
  <si>
    <t xml:space="preserve">Caixa  de Consolidação em aço de espessura 1,2 mm e pintura epóxi na cor branca, com dimensões: 700 x 260 x 60 mm, fechadura na tampa, com 4 rasgos laterais para passagem de cabos, tampa basculante, com sistema de fixação dos produtos internos através de porca gaiola, c/ conexões, identificações e acessórios. </t>
  </si>
  <si>
    <t>Patch Pannel descarregado c/ 24 portas, categoria 6, 19"x1U, c/ conexões, fixações e acessórios. Ref:: RoHS da FURUKAWA ou equivalentes técnicos PCC)</t>
  </si>
  <si>
    <t>Conector RJ-45 Fêmea, categoria 6. Ref: FURUKAWA ou equivalentes técncnicos (pontos de consolidação)</t>
  </si>
  <si>
    <t>Patch Cord RJ-45/RJ-45 de 1,5m,  categoria 6 (interligação no Rack). Ref: FURUKAWA ou equivalentes técnicos</t>
  </si>
  <si>
    <t>Patch Cord RJ-45/RJ-45 de 1,5m, categoria 6 (pontos wireless). Ref: FURUKAWA ou equivalentes técnicos</t>
  </si>
  <si>
    <t xml:space="preserve">Patch Cord RJ-45/RJ-45 de 6,0m, categoria 6 COR AZUL (interligação dos equipamentos das estações de trabalho com as tomadas nas mesas). Ref: FURUKAWA ou equivalentes técnicos </t>
  </si>
  <si>
    <t xml:space="preserve">Patch Cord RJ-45/RJ-45 de 6,0m, categoria 6 COR AMARELA  (interligação dos equipamentos das estações de trabalho com as tomadas nas mesas). Ref: FURUKAWA ou equivalentes técnicos </t>
  </si>
  <si>
    <t xml:space="preserve">Patch Cord TOMADA RJ-45/PLUGUE RJ-45 de 20m, categoria 6,  (interligação dos caixas de consolidação com as  MESAS). Ref: FURUKAWA ou equivalentes técnicos </t>
  </si>
  <si>
    <t xml:space="preserve">Patch Cord TOMADA RJ-45/ PLUGUE RJ-45 de 10m, categoria 6,  (interligação dos caixas de consolidação com as MESAS). Ref: FURUKAWA ou equivalentes técnicos </t>
  </si>
  <si>
    <t xml:space="preserve">Patch Cord TOMADA RJ-45/ PLUGUE RJ-45 de  6m, categoria 6,  (interligação dos caixas de consolidação com as tomadas RJ-45 das caixas de piso). Ref: FURUKAWA ou equivalentes técnicos </t>
  </si>
  <si>
    <t>Certificação dos patch cords TOMADA/PLUGUE RJ-45 CAT. 6 RJ45-cat. 6</t>
  </si>
  <si>
    <t>Cabo HDMI x HDMI 1.4 Filtro - 10m. Ref: MD9info ou equivalentes técnicos</t>
  </si>
  <si>
    <t>Bloco Modular p/ Caixa de Piso p/ 01 RJ45 (Padrão Keystone). Ref: Valemam VL 3.54 PL ou equivalentes técnicos</t>
  </si>
  <si>
    <t>Conector RJ-45 Fêmea, categoria 6. Ref: FURUKAWA ou equivalentes técncnicos</t>
  </si>
  <si>
    <t>Certificação de pontos RJ45-cat. 6</t>
  </si>
  <si>
    <t>2.16</t>
  </si>
  <si>
    <t>Cabo UTP 4 pares tipo CM Cat. 6, 24 AWG, LSZH, c/ conexões, fixações e acessórios. Ref: Multilan-Plus Furukawa ou equivalentes técnicos</t>
  </si>
  <si>
    <t>2.17</t>
  </si>
  <si>
    <t>Placa (espelho) termoplástica 4x2" para 01 tomada RJ-45. Ref: Pial Legrand ou equivalentes técnicos</t>
  </si>
  <si>
    <t>2.18</t>
  </si>
  <si>
    <t>Placa (espelho) termoplástica 4x2" para 02 tomadas RJ-45. Ref: Pial Legrand ou equivalentes técnicos</t>
  </si>
  <si>
    <t>2.19</t>
  </si>
  <si>
    <t>2.20</t>
  </si>
  <si>
    <t>2.21</t>
  </si>
  <si>
    <t>Condulete de Alumínio Ø1" c/ tampa, conexões, fixações e acessórios. Ref: Tramontina ou equivalentes técnicos</t>
  </si>
  <si>
    <t>2.22</t>
  </si>
  <si>
    <t>Condulete de Alumínio Ø1 1/4" c/ tampa, conexões, fixações e acessórios. Ref: Tramontina ou equivalentes técnicos</t>
  </si>
  <si>
    <t>2.23</t>
  </si>
  <si>
    <t>Caixa de Passagem Plástica 50x100mm para embutir em gesso acartonado, c/ tampa, conexões, fixações e acessórios. Ref: Pial Legrand ou equivalentes técnicos</t>
  </si>
  <si>
    <t>2.24</t>
  </si>
  <si>
    <t>2.25</t>
  </si>
  <si>
    <t>2.26</t>
  </si>
  <si>
    <t>2.27</t>
  </si>
  <si>
    <t>2.28</t>
  </si>
  <si>
    <t>Eletroduto de Ferro Galvanizado Pesado Ø32mm (1 1/4") , c/ conexões, fixações e acessórios. Ref. Carbinox ou equivalentes técnicos</t>
  </si>
  <si>
    <t>2.29</t>
  </si>
  <si>
    <t>Rack Tipo Colunas Plus de aço bitola 18, com pintura eletrostática a pó, na cor cinza, tamanho 19" x 44U´s / 45 U's com organizadores de alta densidade (Altura=2130mm; Largura=19"; Profundidade=300mm). Ref: Metalúrgica Contato ou equivalentes técnicos</t>
  </si>
  <si>
    <t>2.30</t>
  </si>
  <si>
    <t>Régua de 1Ux19"  com 8 tomadas 2P+T em ângulo de 45º  p/ Rack</t>
  </si>
  <si>
    <t>2.31</t>
  </si>
  <si>
    <t>Abraçadeiras de Velcro 16mm Hellerman ou similar para amarração cabos e patch-cords (20 unidades)</t>
  </si>
  <si>
    <t>2.32</t>
  </si>
  <si>
    <t>Patch Pannel DESCARREGADO c/ 24 portas, categoria 6, 19"x1U, c/ conexões, fixações e acessórios. Ref:: RoHS da FURUKAWA ou equivalentes técnicos (RACKs)</t>
  </si>
  <si>
    <t>2.33</t>
  </si>
  <si>
    <t>Conector RJ-45 Fêmea, categoria 6. Ref: FURUKAWA ou equivalentes técncnicos (rack)</t>
  </si>
  <si>
    <t>2.34</t>
  </si>
  <si>
    <t>Organizador de cabos de alta densidade 1Ux19" (RACKs) Ref. Furukawa</t>
  </si>
  <si>
    <t>2.35</t>
  </si>
  <si>
    <t>Porca gaiola M5, com parafuso</t>
  </si>
  <si>
    <t>2.36</t>
  </si>
  <si>
    <t>Distribuidor interno óptico (DIO) p/ RACK 19" com bandeija/extensão - Completo</t>
  </si>
  <si>
    <t>2.37</t>
  </si>
  <si>
    <t>Fibra óptica multimodo 1 PAR - 50/125 OM3 tipo de conexão LX5  / LC. Ref. Furukawa ou equivalentes técnicos</t>
  </si>
  <si>
    <t xml:space="preserve">SUBTOTAL  AUTOMAÇÃO </t>
  </si>
  <si>
    <t>VI</t>
  </si>
  <si>
    <t xml:space="preserve">INSTALAÇÕES TELEFÔNICAS </t>
  </si>
  <si>
    <t>Bloco de inserção engate rápido com corte M10 LSA Plus com bastidor completo</t>
  </si>
  <si>
    <t>Acessórios internos para montagem DG's junto à central no 8º pavimento</t>
  </si>
  <si>
    <t>Voice Panel 50 portas com RJ-45 Cat 6 p/ Rack 19" (Rack - RAMAIS)</t>
  </si>
  <si>
    <t>Cabo telefônico CIT-50-50pares (vai até o 8º andar)</t>
  </si>
  <si>
    <t>Condulete de Alumínio Ø2.1/2" c/ tampa, conexões, fixações e acessórios. Ref: Tramontina ou equivalentes técnicos</t>
  </si>
  <si>
    <t>Eletroduto de Ferro Galvanizado Pesado Ø65mm (2.1/2") , c/ conexões, fixações e acessórios. Ref. Carbinox ou equivalentes técnicos</t>
  </si>
  <si>
    <t xml:space="preserve">SUBTOTAL TELEFÔNICO  </t>
  </si>
  <si>
    <t>VII</t>
  </si>
  <si>
    <t>INSTALAÇÕES DE CFTV</t>
  </si>
  <si>
    <t>Patch Panel 24 portas p/ Rack 19" categoria 6</t>
  </si>
  <si>
    <t>Tomada RJ45 (fêmea - Keystone) cat. 6</t>
  </si>
  <si>
    <t>Cabo UTP cat. 6 (Isolamento LSZH)</t>
  </si>
  <si>
    <t>Rack tamanho 12U x 19" x 600mm - Completo - Grau de proteção IP 20, com uma bandeja, fechaduras em todas as aberturas, porta frontal e teto em aço cego e laterais com aletas para ventilação, conforme memorial descritivo ITEM 5.2</t>
  </si>
  <si>
    <t>Distribuidor interno óptico (DIO) p/ RACK 19" com bandeija/extensão, com até 12 vias (1U), alinhadores LC-PC - Completo, Ref.: Furukawa, AMP ou equivalentes técnicos</t>
  </si>
  <si>
    <t>Fibra óptica MM 50/125 OM3 totalmente seco, 8 vias, retardante à chama e de baixa emissão de fumaça . Ref. Furukawa - CFOT-MM-MF 8F OM3 LSZH ou equivalentes técnicos</t>
  </si>
  <si>
    <t>Canaleta aluminio 73x45 dupla c/ tampa de encaixe - Branca</t>
  </si>
  <si>
    <t xml:space="preserve">SUBTOTAL CFTV </t>
  </si>
  <si>
    <t>VIII</t>
  </si>
  <si>
    <t xml:space="preserve">SERVIÇOS COMPLEMENTARES </t>
  </si>
  <si>
    <t>Desmontagem e descarte adequado de eletrocalhas</t>
  </si>
  <si>
    <t>Retirada de disjuntores e adequação de QGBT </t>
  </si>
  <si>
    <t>sv</t>
  </si>
  <si>
    <t>Desmontagem e retiradas de CD</t>
  </si>
  <si>
    <t xml:space="preserve">SUBTOTAL SERVIÇOS COMPLEMENTARES </t>
  </si>
  <si>
    <t>SUBTOTAL ITENS ELÉTRICA (IV+V+VI+VII+VIII)</t>
  </si>
  <si>
    <t>IX</t>
  </si>
  <si>
    <t>Sistema de Ar Condicionado e Exaustão</t>
  </si>
  <si>
    <t>Rede Frigorígena, Drenos e  Acessórios</t>
  </si>
  <si>
    <t>Cano de cobre ø1/4", esp. parede 0,79mm</t>
  </si>
  <si>
    <t>kg</t>
  </si>
  <si>
    <t>Cano de cobre ø3/8", esp. parede 0,79mm</t>
  </si>
  <si>
    <t>Cano de cobre ø1/2", esp. Parede 0,79mm</t>
  </si>
  <si>
    <t>Cano de cobre ø5/8", esp. parede 0,79mm</t>
  </si>
  <si>
    <t>Cano de cobre ø3/4", esp. Parede 1,0mm</t>
  </si>
  <si>
    <t>1.1.6</t>
  </si>
  <si>
    <t>Cano de cobre ø7/8", esp. Parede 1,0mm</t>
  </si>
  <si>
    <t>1.1.7</t>
  </si>
  <si>
    <t>Cano de cobre ø1", esp. Parede 1,0mm</t>
  </si>
  <si>
    <t>1.1.8</t>
  </si>
  <si>
    <t>Cano de cobre ø1 1/8", esp. Parede 1,0mm</t>
  </si>
  <si>
    <t>1.1.9</t>
  </si>
  <si>
    <t>Valvula de serviço linha de liquido diam. 1/4"</t>
  </si>
  <si>
    <t>pç</t>
  </si>
  <si>
    <t>1.1.10</t>
  </si>
  <si>
    <t>Valvula de serviço linha de liquido diam. 3/8"</t>
  </si>
  <si>
    <t>1.1.11</t>
  </si>
  <si>
    <t>Valvula de serviço linha de sucção diam. 1/2"</t>
  </si>
  <si>
    <t>1.1.12</t>
  </si>
  <si>
    <t>Valvula de serviço linha de sucção diam. 5/8"</t>
  </si>
  <si>
    <t>1.1.13</t>
  </si>
  <si>
    <t>Isolamento Borracha Elastomérica ø1/4", espessura crescente, 13 a 16 mm</t>
  </si>
  <si>
    <t>1.1.14</t>
  </si>
  <si>
    <t>Isolamento Borracha Elastomérica ø3/8", espessura crescente, 13 a 16 mm</t>
  </si>
  <si>
    <t>1.1.15</t>
  </si>
  <si>
    <t>Isolamento Borracha Elastomérica ø1/2", espessura crescente, 13 a 16 mm</t>
  </si>
  <si>
    <t>1.1.16</t>
  </si>
  <si>
    <t>Isolamento Borracha Elastomérica ø5/8", espessura crescente, 13 a 16 mm</t>
  </si>
  <si>
    <t>1.1.17</t>
  </si>
  <si>
    <t>Isolamento Borracha Elastomérica ø3/4", espessura crescente, 13 a 16 mm</t>
  </si>
  <si>
    <t>Isolamento Borracha Elastomérica ø7/8", espessura crescente, 13 a 16 mm</t>
  </si>
  <si>
    <t>Isolamento Borracha Elastomérica ø1", espessura crescente, 13 a 16 mm</t>
  </si>
  <si>
    <t>Isolamento Borracha Elastomérica ø1 1/8", espessura crescente, 13 a 16 mm</t>
  </si>
  <si>
    <t>1.1.18</t>
  </si>
  <si>
    <t>Derivação em Y - 1 1/8" x 1 1/8" x 5/8 "</t>
  </si>
  <si>
    <t>1.1.19</t>
  </si>
  <si>
    <t>Derivação em Y - 7/8" x 7/8" x 5/8"</t>
  </si>
  <si>
    <t>1.1.20</t>
  </si>
  <si>
    <t>Derivação em Y - 5/8" x 5/8" x 3/8"</t>
  </si>
  <si>
    <t>1.1.21</t>
  </si>
  <si>
    <t xml:space="preserve">Derivação em Y - 3/8" x 3/8" x 3/8" </t>
  </si>
  <si>
    <t>1.1.22</t>
  </si>
  <si>
    <t>Carga de gás refrigerante</t>
  </si>
  <si>
    <t>1.1.23</t>
  </si>
  <si>
    <t>Nitrogênio para soldagem e pressurização dos sistemas para teste de vazamento</t>
  </si>
  <si>
    <t>1.1.24</t>
  </si>
  <si>
    <t>Solda foscoper</t>
  </si>
  <si>
    <t>1.1.25</t>
  </si>
  <si>
    <t>Tubulação hidráulica PVC ø1", dos condicionadores aos pontos de ralo</t>
  </si>
  <si>
    <t>Interligações Elétricas e de Comando</t>
  </si>
  <si>
    <t xml:space="preserve">Quadro elétrico, incluindo barramentos e disjuntores </t>
  </si>
  <si>
    <t>Eletroduto galvanizado tipo leve, ø3/4"</t>
  </si>
  <si>
    <t>Cabo blindado, 2 fios 1,0mm² com malha trançada</t>
  </si>
  <si>
    <t>Cabo Flexível - 750V PVC 2,5mm² - não propagador de chamas e gases tóxicos</t>
  </si>
  <si>
    <t>Kit painel de controle para parede com fio - VRF</t>
  </si>
  <si>
    <t>Termostato IMIT TA3 ou similar.</t>
  </si>
  <si>
    <t>Timer programavél</t>
  </si>
  <si>
    <t>Sistemas de distribuição de ar</t>
  </si>
  <si>
    <t>Duto em chapa de aço galvanizado, bitola n. 26, com acessórios.</t>
  </si>
  <si>
    <t>Duto em chapa de aço galvanizado, bitola n. 24, com acessórios.</t>
  </si>
  <si>
    <t>Duto circular flexível  ø150mm</t>
  </si>
  <si>
    <t xml:space="preserve">Grelha de exaustão tipo simples deflexão horizontal,  150x150mm </t>
  </si>
  <si>
    <t xml:space="preserve">Porta de inspeção de dutos 370x230mm </t>
  </si>
  <si>
    <t>Registro de controle automatico de vazão constante  ø150mm para ar exterior dos cassetes.</t>
  </si>
  <si>
    <t>Equipamentos de Ar Condicionado e de Ventilação</t>
  </si>
  <si>
    <t>Unidade ventiladora, vazão 2300 m³/h x 30 mmca, sirocco dupla aspiração, caixa plenum, motor        0,75 CV, filtro G-4</t>
  </si>
  <si>
    <t>Unidade ventiladora, vazão 2.450 m³/h x 30 mmca, sirocco dupla aspiração, caixa plenum, motor        0,75 CV, filtro G-4</t>
  </si>
  <si>
    <t>Unidade ventiladora, vazão 2.550 m³/h x 30 mmca, sirocco dupla aspiração, caixa plenum, motor        0,75 CV, filtro G-4</t>
  </si>
  <si>
    <t>Unidade exaustora, vazão 450 m³/h x 10 mmca, axial para montagem em dutos, motor 1F-220V</t>
  </si>
  <si>
    <t>Unidade exaustora, vazão 1.200 m³/h x 8 mmca, axial no forro, diametro 300mm, motor 2F-220V</t>
  </si>
  <si>
    <t>Unidade exaustora, vazão 1.140 m³/h x 4 mmca, axial no forro, diametro 300mm, motor 2F-220V</t>
  </si>
  <si>
    <t>1.4.7</t>
  </si>
  <si>
    <t>Unidade evaporadora VRF, cassete 4 vias, capacidade       1,5 HP (12.000 BTU/h) (compacto)</t>
  </si>
  <si>
    <t>1.4.8</t>
  </si>
  <si>
    <t>Unidade evaporadora VRF, cassete 4 vias, capacidade       2,0 HP (18.000 BTU/h) (compacto)</t>
  </si>
  <si>
    <t>1.4.9</t>
  </si>
  <si>
    <t>Unidade evaporadora VRF, cassete 4 vias, capacidade       2,5 HP (24.000 BTU/h)</t>
  </si>
  <si>
    <t>1.4.10</t>
  </si>
  <si>
    <t>Unidade evaporadora VRF, cassete 4 vias, capacidade       3,0 HP (30.000 BTU/h)</t>
  </si>
  <si>
    <t>1.4.11</t>
  </si>
  <si>
    <t>Unidade evaporadora VRF, cassete 4 vias, capacidade       4,0 HP (36.000 BTU/h)</t>
  </si>
  <si>
    <t>1.4.12</t>
  </si>
  <si>
    <t>Unidade condensadora VRF, capacidade       18,0 HP (172.000 BTU/h)</t>
  </si>
  <si>
    <t>1.4.13</t>
  </si>
  <si>
    <t>Unidade condensadora VRF, capacidade       20,0 HP (191.000 BTU/h)</t>
  </si>
  <si>
    <t>1.4.14</t>
  </si>
  <si>
    <t>Unidade condensadora VRF, capacidade       22,0 HP (210.000 BTU/h)</t>
  </si>
  <si>
    <t>1.4.15</t>
  </si>
  <si>
    <t>Calço amortecedor de vibração construído em neoprene</t>
  </si>
  <si>
    <t>1.4.16</t>
  </si>
  <si>
    <t>Porta acústica em aço 85,0x210cm - NOVA A INSTALAR, tipo cega de abrir, com fecho, alavanca dupla e fechadura</t>
  </si>
  <si>
    <t>1.4.17</t>
  </si>
  <si>
    <t>Instalação de defletores aerodinâmicos nos brises e perfis metalicos da fachada para redução da perda de carga nos dutos de descarga dos condensadores VRF.</t>
  </si>
  <si>
    <t>cj.</t>
  </si>
  <si>
    <t>Serviços de desmontagem e retirada de equipamentos de ar condicionado.</t>
  </si>
  <si>
    <t>Retirar e encaminhar para descarte as unidades fan coil com capacidades de 15 TR cada</t>
  </si>
  <si>
    <t>Testar , retirar, limpar , identificar e embalar unidades Split System piso teto de 30.000 BTU/h(entregar na Bagergs)</t>
  </si>
  <si>
    <t>Testar , retirar, limpar , identificar e embalar unidades Split System piso teto de 36.000 BTU/h(entregar na Bagergs)</t>
  </si>
  <si>
    <t>Testar , retirar, limpar , identificar e embalar unidades Split System high wall de 18.000 BTU/h(entregar na Bagergs)</t>
  </si>
  <si>
    <t>Testar , retirar, limpar , identificar e embalar unidades Split System high wall de 12.000 BTU/h(entregar na Bagergs)</t>
  </si>
  <si>
    <t>Testar , retirar, limpar , identificar e embalar unidades Split System high wall de 24.000 BTU/h(entregar na Bagergs)</t>
  </si>
  <si>
    <t>Testar , retirar, limpar , identificar e embalar unidades compacta de janela  de 30.000 BTU/h(entregar na Bagergs)</t>
  </si>
  <si>
    <t>Testar , retirar, limpar , identificar e embalar unidades compacta de janela  de 12.000 BTU/h(entregar na Bagergs)</t>
  </si>
  <si>
    <t>1.5.9</t>
  </si>
  <si>
    <t>Testar , retirar, limpar , identificar e embalar unidades compacta de janela  de 18.000 BTU/h(entregar na Bagergs)</t>
  </si>
  <si>
    <t>1.5.10</t>
  </si>
  <si>
    <t>Testar , retirar, limpar , identificar e embalar unidades compacta de janela  de 7.500 BTU/h(entregar na Bagergs)</t>
  </si>
  <si>
    <t>1.5.11</t>
  </si>
  <si>
    <t>Testar , retirar, limpar , identificar e embalar unidade self  de 12,5 TR(entregar na Bagergs)</t>
  </si>
  <si>
    <t>SUBTOTAL ITENS AR CONDICIONADO ( IX )</t>
  </si>
  <si>
    <t>TOTAL (I+II+III+IV+V+VI+VII+VIII+IX+X+XI+XII+XIII+IX) - 3º PAVIMENTO</t>
  </si>
  <si>
    <t>OBJETO: OBRAS CIVIS, INSTALAÇÕES ELÉTRICAS E MECÂNICAS PARA A REFORMA PARCIAL DO 4º PAVIMENTO DO ED. SEDE DO BANRISUL- PORTO ALEGRE/RS</t>
  </si>
  <si>
    <t>Tapumes chapa compensada pintadas com porta - tranca e chave.</t>
  </si>
  <si>
    <t xml:space="preserve">       - rasgo e recomposição de alvenaria para embutir elétrica</t>
  </si>
  <si>
    <t xml:space="preserve">       - forro de gesso em nível - completo ou parcial</t>
  </si>
  <si>
    <t xml:space="preserve">       - forro em reguas de PVC</t>
  </si>
  <si>
    <t xml:space="preserve">       - painéis divisórios simples cegos com porta</t>
  </si>
  <si>
    <t xml:space="preserve">       - retirada e reinstalação de forro em placas -Sala Comite de Auditoria</t>
  </si>
  <si>
    <t xml:space="preserve">       - revestimento e laminado melaminico paredes- completo</t>
  </si>
  <si>
    <t xml:space="preserve">       - retirada de tubulação de água embutida com conexões</t>
  </si>
  <si>
    <t xml:space="preserve">       - retirada de tubulação de esgoto embutida com conexões</t>
  </si>
  <si>
    <t xml:space="preserve">       - tampo em granito com cubas, metais e balcão em madeira - completo</t>
  </si>
  <si>
    <t xml:space="preserve">       - retirada cuidadosa de estantes em madeira existentes no Depósito, para remontagem, adaptação e complementação na Sala de Arquivo</t>
  </si>
  <si>
    <t>7.2.2</t>
  </si>
  <si>
    <t>7.2.3</t>
  </si>
  <si>
    <t>TAMPOS EM GRANITO</t>
  </si>
  <si>
    <t>Pufe - sanitário Feminino 1</t>
  </si>
  <si>
    <t>película reflexiva solar idem existente</t>
  </si>
  <si>
    <t>1.16.1</t>
  </si>
  <si>
    <t>1.16.2</t>
  </si>
  <si>
    <t>1.16.3</t>
  </si>
  <si>
    <t>1.16.4</t>
  </si>
  <si>
    <t>1.16.5</t>
  </si>
  <si>
    <t>1.16.6</t>
  </si>
  <si>
    <t>acabamento válvula de descarga para sanitários feminino 1 e 2  e sanitários masculino 1 e 2</t>
  </si>
  <si>
    <t>TOTAL GERAL - 2º , 3º E 4º PAVIMENTOS</t>
  </si>
  <si>
    <t xml:space="preserve">Estrutura metálica para piso técnico - fornecimento e montagem incl. Piso, impermeabilização, tratamento antiferruginoso e pintura                                                                                                                           </t>
  </si>
  <si>
    <t>INSTALAÇÕES ELÉTRICAS (DO CONTRATO)</t>
  </si>
  <si>
    <t>QUADROS DE BAIXA TENSÃO E REDE DE ALIMENTADORES ( PROJETO DO CONTRATO)</t>
  </si>
  <si>
    <t>QUADRO AC -CD-4º-AC (NO 7º PAVIMENTO)</t>
  </si>
  <si>
    <t xml:space="preserve">Quadro de sobrepor c/ capacidade mínima trifásica p/ 250A, espaço p/ disjuntor geral trifásico de 200A com dimensões minimas de 800(H)x600(L)x150mm(P), disjuntores parciais conf. projeto, completo para 24 elementos (espaços monofásicos), c/ conexões, fixações, identificações e acessórios. c/ conexões, fixações, identificações e acessórios. Ref: Metalúrgica Atlanta Especial ou equivalentes técnicos </t>
  </si>
  <si>
    <t xml:space="preserve">Minidisjuntor modular DIN 3x70A curva C, Icc mín=6,0kA (220V). Ref:  SCHNEIDER ELETRIC ou equivalentes técnicos </t>
  </si>
  <si>
    <t>QUADRO CD CONDENSADORAS (4º Pavimento)</t>
  </si>
  <si>
    <t xml:space="preserve">Quadro de embutir abrigado tipo c/ capacidade mínima trifásica p/ 100A, espaço p/ disjuntor geral trifásico de 25A, com dimensões minimas de 1200(H)x600(L)x150mm(P), disjuntores parciais conf. projeto, completo para 96 elementos, c/ conexões, fixações, identificações e acessórios. c/ conexões, fixações, identificações e acessórios. Ref:   Cemar Legrand ou equivalentes técnicos </t>
  </si>
  <si>
    <t>Minidisjuntor modular DIN 3x25A curva C, Icc mín=6,0kA (220V). Ref:  SCHNEIDER ELETRIC ou equivalentes técnicos</t>
  </si>
  <si>
    <t>Minidisjuntor modular DIN 3x16A curva C, Icc mín=6,0kA (220V). Ref:  SCHNEIDER ELETRIC ou equivalentes técnicos</t>
  </si>
  <si>
    <t>INFRAESTRUTURA E CABOS ALIMENTADORES DE QUADROS(PROJETO DO CONTRATO)</t>
  </si>
  <si>
    <t>INFRAESTRUTURA E CABOS ELÉTRICOS (DO CONTRATO)</t>
  </si>
  <si>
    <t>Eletroduto de Ferro Galvanizado Pesado Ø75mm (2.1/2") , c/ conexões, fixações e acessórios. Ref: Carbinox ou equivalentes técnicos</t>
  </si>
  <si>
    <t>Condulete de Alumínio Ø2.1/2" (75mm) c/ tampa, conexões, fixações e acessórios. Ref: Tramontina ou equivalentes técnicos</t>
  </si>
  <si>
    <t>PONTOS DE LUZ/TOMADAS (DO CONTRATO)</t>
  </si>
  <si>
    <t>Caixa com disjuntor de 3x70A-IP %$ para condensadoras de AC na plataforma</t>
  </si>
  <si>
    <t>DISJUNTOR modular  1x16A curva C, (PRETO)Icc mín=6,0kA (127V). Ref: PIAL ou equivalentes técnicos (PARA COLOCAÇÃO EM CD EXISTENTE)</t>
  </si>
  <si>
    <t>SUBTOTAL INSTALAÇÕES ELÉTRICAS (DO CONTRATO)</t>
  </si>
  <si>
    <t>SERVIÇOS COMPLEMENTARES DAS INSTALAÇÕES  ELÉTRICAS DO CONTRATO - 4° PAVIMENTO:</t>
  </si>
  <si>
    <t>Adequação de QGBT  da subestação 8 com a retirada de disjuntor, reacomodação de espaços e instalação do novo disjuntor de alimentação do CD do 7º pavimento que irá alimentar as máquinas condensadoras de AC do 4º pavimento, estando as condensadoras localizadas na laje técnica do 6º pavimento</t>
  </si>
  <si>
    <t>Adequação de CD de iluminação e tomadas do corredor do 4º pavimento com a reacom,odação de circuitos e extinção de circuitos de maneira a acomodar os dois novos disjuntores tipo NEMA de alimentação dos circuitos dos banheiros da reforma do 4º pavimento</t>
  </si>
  <si>
    <t>SUBTOTAL SERVIÇOS COMPLEMENTARES DAS INSTALAÇÕES  ELÉTRICAS DO CONTRATO - 4° PAVIMENTO:</t>
  </si>
  <si>
    <t>INSTALAÇÕES ELÉTRICAS E OBRAS CIVIS PARA RETROFITTING DE ILUMINAÇÃO  LED "A CARGO DO BANRISUL O PROJETO E ESPECIFICAÇÃO"( FORA DO PROJETO DO CONTRATO)</t>
  </si>
  <si>
    <t>Descarte das lâmpadas fluorescentes conforme legislação vigente, incluindo documentações, licenças,taxas e certificados de reutilização,  descarte, descaracterização, descontaminação e reciclagem das lâmpadas fluorescentes, após a destinação final dos resíduos.</t>
  </si>
  <si>
    <t xml:space="preserve">Readequação no forro de gesso dos setores aonde sairão as luminárias 2x110W e entrarão os painéis led de sobrepor, com fechamentos, recomposições, abertura de vigias. </t>
  </si>
  <si>
    <t>Luminária LED de sobrepor em forro de gesso com difusor em acrílico translúcido, padrão Intral Lotus SE modelo 09246 LLH 168, 617x617x37 3740 lúmens, 4.000k , 34W com expectativa de vida superior a 50.000h ou equivalente técnico.</t>
  </si>
  <si>
    <t>Medição da intensidade luminosa com luxímetro após a instalação do novo sistema de iluminação LED e anotação nos desenhos As-built.</t>
  </si>
  <si>
    <t>Identificação dos circuitos de iluminação nos respectivos quadros com etiquetas indeléveis nos quadros de iluminação e tomadas dos circuitos envolvidos nas intervenções.</t>
  </si>
  <si>
    <t>Redistribuição de circuitos e balanceamento de fases RST dos circuitos de iluminação existentes tomadas dos quadros elétricos envolvidos após a execução dos serviços.</t>
  </si>
  <si>
    <t>Revisão e reaperto geral de todas as conexões nos quadros elétricos de iluminação e tomadas envolvidos na presente intervenção, com medição das correntes em cada circuito e sua verificação de adequação ao dispositivo de proteção existente (disjuntor). Medição das correntes de fases, neutro e terra dos cabos alimentadores dos quadros elétricos enolvidos na intervenção e verificação de coordenação com o disjuntor geral, com emissão de relatório para a Fiscalização.</t>
  </si>
  <si>
    <t>Anilhas de identificação Hellerman nas bitolas apropriadas aos fios a serem conectados nas luminárias para identificação dos circuitos</t>
  </si>
  <si>
    <t>Derivação saída eletrodutos p/Canaleta de Alumínio de 73x25mm</t>
  </si>
  <si>
    <t>Tampa terminal p/Canaleta de Alumínio de 73x25mm</t>
  </si>
  <si>
    <t>SUBTOTAL INSTALAÇÕES ELÉTRICAS E OBRAS CIVIS PARA RETROFITTING DE ILUMINAÇÃO  LED "A CARGO DO BANRISUL O PROJETO E ESPECIFICAÇÃO"( FORA DO PROJETO DO CONTRATO)</t>
  </si>
  <si>
    <t>SUBTOTAL ITENS INSTALAÇÕES ELÉTRICAS- (III+IV+V)</t>
  </si>
  <si>
    <t>SUBTOTAL ITENS AR CONDICIONADO ( VI)</t>
  </si>
  <si>
    <t>TOTAL (I+II+III+IV+V+VI) - 4º PAVIMENTO</t>
  </si>
  <si>
    <t xml:space="preserve">OBRAS CIVIS </t>
  </si>
  <si>
    <t>INSTALAÇÕES PROVISÓRIAS</t>
  </si>
  <si>
    <t>SERVIÇOS PRELIMINARES</t>
  </si>
  <si>
    <t xml:space="preserve">       - regularização para pavimentação colada e nivelamento do piso</t>
  </si>
  <si>
    <t xml:space="preserve">       - PM 01 - 90cmx210cm - 01 folha - abrir em madeira natural idem existente</t>
  </si>
  <si>
    <t xml:space="preserve">       - PM01' - 90cmx210cm - 01 folha - abrir</t>
  </si>
  <si>
    <t xml:space="preserve">       - PM 02- 80cmx210cm - 01 folha - abrir </t>
  </si>
  <si>
    <t xml:space="preserve">       - JA 01 - 360,0cmx160,0cm - correr e maximar - inclui vidro</t>
  </si>
  <si>
    <t xml:space="preserve">       - TL 02 - 572,5cmx126,0cm - tela Otis fixa</t>
  </si>
  <si>
    <t xml:space="preserve">       - TL 01 - 628,0cmx126,0cm - tela Otis fixa</t>
  </si>
  <si>
    <t xml:space="preserve">       - JA 02 - 154,5cmx100cm - basculante - inclui vidro</t>
  </si>
  <si>
    <t xml:space="preserve">       - JA 03 - 169,0cmx100cm - basculante - inclui vidro</t>
  </si>
  <si>
    <t>OBRAS COMUNS para o 2º, 3º e 4º PAVIMENTOS DO ED. SEDE</t>
  </si>
  <si>
    <t>SUBTOTAL ITENS COMUNS PARA O 2º, 3º E 4º PAVIMENTOS</t>
  </si>
  <si>
    <t xml:space="preserve">       - piso parquet </t>
  </si>
  <si>
    <t xml:space="preserve">       - biombos</t>
  </si>
  <si>
    <t>Selador para paredes</t>
  </si>
  <si>
    <t xml:space="preserve">Acrílica Premium com emassamento em paredes ( 02 demãos) - cor branco e cinza claro   </t>
  </si>
  <si>
    <t>PVA com emassamento - gesso</t>
  </si>
  <si>
    <t>PVA sem emassamento - lajes e vigas</t>
  </si>
  <si>
    <t>Esmalte sintético sobre madeira c/ emassamento  - PM01, PM01', PM02. PM03 e PM04  e PVZ01</t>
  </si>
  <si>
    <t>Esmalte sobre ferro sem fundo antiferruginoso  - PFE01 e PFE02</t>
  </si>
  <si>
    <t>Esmalte sobre ferro com fundo antiferruginoso  - TL 01 a TL05</t>
  </si>
  <si>
    <t>Pintura Ignifuga</t>
  </si>
  <si>
    <t>Placa (espelho) termoplástica 4x2" com furo. Ref: Pial Legrand ou equivalentes técnicos</t>
  </si>
  <si>
    <t xml:space="preserve">Tijolo furado (6 furos) </t>
  </si>
  <si>
    <t>Painel de gesso acartonado - duas faces c/uma chapa de cada lado - verde - 10cm</t>
  </si>
  <si>
    <t>Forro em placas em placas 62,5 x 62,5cm  com perfis metálicos brancos - borda lay-in</t>
  </si>
  <si>
    <t>Forro de gesso em nivel com negativo - recomposição</t>
  </si>
  <si>
    <t>Forro de gesso acartonado em nivel com negativo</t>
  </si>
  <si>
    <t>Chapisco</t>
  </si>
  <si>
    <t>Emboço</t>
  </si>
  <si>
    <t>Reboco</t>
  </si>
  <si>
    <t>Porcelanato reguas horizontais madeira</t>
  </si>
  <si>
    <t>Porcelanato 60,0 x 60,0cm</t>
  </si>
  <si>
    <t>Faixa em granito polido Branco Dallas  h=5,0cm e=2,0cm</t>
  </si>
  <si>
    <t>8.2.2</t>
  </si>
  <si>
    <t>Porta de madeira:</t>
  </si>
  <si>
    <t xml:space="preserve">       - interna de abrir tipo alavanca - 01 folha - PM01, PM01', PM02.</t>
  </si>
  <si>
    <t xml:space="preserve">       - Batedor de porta redondo</t>
  </si>
  <si>
    <t xml:space="preserve">Acrílica Premium com emassamento em paredes ( 02 demãos) - cor branco , bege e cinza claro   </t>
  </si>
  <si>
    <t>PVA sem emassamento - lajes, vigas e tapumes</t>
  </si>
  <si>
    <t>Esmalte sintético sobre madeira c/ emassamento  - PM01' e PM02.</t>
  </si>
  <si>
    <t>Esmalte sobre ferro com fundo antiferruginoso  - TL 01 e TL 02</t>
  </si>
  <si>
    <t>Pintura Ignifuga - parede de gesso acartonado piso técnico e alçapão</t>
  </si>
  <si>
    <t xml:space="preserve">       - PP02-  Ar Condicionado -  52,0cmx14,0cm, colada</t>
  </si>
  <si>
    <t xml:space="preserve">       - PP06 - Espaço de Convivência -  19,0cmx15,0cm,  pictograma - colada</t>
  </si>
  <si>
    <t xml:space="preserve">       - PP08 - Sanitário Masculino -  19,0cmx15,0cm,  pictograma - colada</t>
  </si>
  <si>
    <t xml:space="preserve">       - PP09 - Sanitário Feminino -  19,0cmx15,0cm,  pictograma - colada</t>
  </si>
  <si>
    <t xml:space="preserve">       - PP10 - sanit. PPNE -  15,0cmx15,0cm,  pictograma - colada</t>
  </si>
  <si>
    <t xml:space="preserve">       - PP16 - Unissex em Braile - 15,0cmx7,0cm, colada</t>
  </si>
  <si>
    <t xml:space="preserve">       - Divisória em granito Branco Dallas H=190,0</t>
  </si>
  <si>
    <t xml:space="preserve">       - Porta em laminado estrutural - PL01 - 60,0x175,0cm</t>
  </si>
  <si>
    <t>12.3</t>
  </si>
  <si>
    <t xml:space="preserve">       - Balcão pia - Espaço de Convivencia</t>
  </si>
  <si>
    <t xml:space="preserve">       - Armário aéreo pia - Espaço de Convivencia</t>
  </si>
  <si>
    <t xml:space="preserve">       - tampo em granito com espelho e saia  220,0 x 55,0cm- sanitário feminino e masculino</t>
  </si>
  <si>
    <t xml:space="preserve">       - tampo em granito com espelho e saia 377,0cm x 60,0cm - espaço de convivência bancada pia</t>
  </si>
  <si>
    <t xml:space="preserve">       - tampo em granito com espelho e saia 355,0cm x 45,0cm - espaço de convivência bancada alta refeição inclui mãos francesas de fixação</t>
  </si>
  <si>
    <t>Cadeiras/bancos</t>
  </si>
  <si>
    <t xml:space="preserve">       - Banqueta alta  - Espaço de Convivencia - C1</t>
  </si>
  <si>
    <t xml:space="preserve">       - Cadeira - Espaço de Convivencia  - C2</t>
  </si>
  <si>
    <t xml:space="preserve">       - Mesa refeição - Espaço de Convivencia  - M1</t>
  </si>
  <si>
    <t xml:space="preserve">       - armário com 12 portas - 04 portas por coluna  NK3304</t>
  </si>
  <si>
    <t xml:space="preserve">       - armário com 01 porta - produtos de limpeza NK 1701</t>
  </si>
  <si>
    <t xml:space="preserve">       - lixeira para vaso sanitário</t>
  </si>
  <si>
    <t xml:space="preserve">       - lixeira para sanitários alta - h=70,0cm</t>
  </si>
  <si>
    <t xml:space="preserve">       - lixeira com pedal de ferro</t>
  </si>
  <si>
    <t xml:space="preserve">       - 50,0 X 90,0cm -  sanitário acessível</t>
  </si>
  <si>
    <t xml:space="preserve">       - 110,0 X 200,0cm - sanit. feminino- espelho grande</t>
  </si>
  <si>
    <t xml:space="preserve">       - 220,0 X 133,0cm - sanit. feminino e masculino - espelho sobre a bancada</t>
  </si>
  <si>
    <t xml:space="preserve">       - persiana</t>
  </si>
  <si>
    <t xml:space="preserve">       - retirada de todas as películas existentes nas esquadrias da fachada - JEA01 e JEA02</t>
  </si>
  <si>
    <t>Tijolo furado (6 furos)  com perfil de proteção nas quinas conf. Memorial</t>
  </si>
  <si>
    <t>Painel de gesso acartonado - duas faces c/uma chapa de cada lado - 10cm</t>
  </si>
  <si>
    <t>Sanca de fechamento vertical em gesso - cortineiro</t>
  </si>
  <si>
    <t>Moldura plana de gesso em nível L= variavel com negativo</t>
  </si>
  <si>
    <t xml:space="preserve">       - peitoril em granito  Branco Dallas   com pingadeira externa ( JA01, JA02, JA03,  JA04 e JA05)</t>
  </si>
  <si>
    <t xml:space="preserve">       - soleira  em granito Branco Itaunas polido - L= variável</t>
  </si>
  <si>
    <t xml:space="preserve">       - soleira  em granito Branco Dallas polido - L= variável</t>
  </si>
  <si>
    <t xml:space="preserve">       - soleira  em granito preto idem existente polido  - L= variável</t>
  </si>
  <si>
    <t xml:space="preserve">       - rodapé em poliestireno  h=7,0cm</t>
  </si>
  <si>
    <t xml:space="preserve">       - rodapé em poliestireno  h=15,0cm</t>
  </si>
  <si>
    <t>Granito Branco Itaunas polido em placas</t>
  </si>
  <si>
    <t>Ecomarmore branco em placas</t>
  </si>
  <si>
    <t>Marco e guarnição em  granito preto idem existente polido - MG01</t>
  </si>
  <si>
    <t>Marco e guarnição em  granito Branco Itaúnas polido - MG02</t>
  </si>
  <si>
    <t>Negativo em aço inox e= 2,0cm</t>
  </si>
  <si>
    <t xml:space="preserve">         - TL 01 - 377,5cmx325cm - tela Otis fixa</t>
  </si>
  <si>
    <t xml:space="preserve">         - TL 02 - 409,0cmx325cm - tela Otis fixa</t>
  </si>
  <si>
    <t xml:space="preserve">         - TL 03 - 113,0cmx325cm - tela Otis fixa</t>
  </si>
  <si>
    <t xml:space="preserve">         - TL 04 - 240,0cmx325cm - tela Otis fixa</t>
  </si>
  <si>
    <t xml:space="preserve">         - TL 05 - 279,0cmx325cm - tela Otis fixa</t>
  </si>
  <si>
    <t xml:space="preserve">         - JA 01 - 227,5cmx225cm - correr e maximar - inclui vidro</t>
  </si>
  <si>
    <t xml:space="preserve">         - JA 02 - 305,0cmx120cm -  basculante- inclui vidro</t>
  </si>
  <si>
    <t xml:space="preserve">         - JA 03 - 299,0cmx120cm - basculante- inclui vidro</t>
  </si>
  <si>
    <t xml:space="preserve">         - JA 04 - 265,0cmx120cm - basculante- inclui vidro</t>
  </si>
  <si>
    <t xml:space="preserve">         - JA 05 - 287,5cmx325,0cm - idem existente - inclui vidro</t>
  </si>
  <si>
    <t xml:space="preserve">       - interna de abrir tipo alavanca - 01 folha - PM01, PM01', PM02. PM03 e PM04</t>
  </si>
  <si>
    <t xml:space="preserve">       - interna de correr - PVZ 01</t>
  </si>
  <si>
    <t xml:space="preserve">       - Mola hidráulica aérea Nº 3 -  DORMA - cor prata - para portas dos sanitários fem., masc., espaço de convivência e sanit. fem 2</t>
  </si>
  <si>
    <t xml:space="preserve">       - PP01 - Superintendente - 52,0cmx14,0cm, colada</t>
  </si>
  <si>
    <t xml:space="preserve">       - PP02 - Ar Condicionado - 52,0cmx14,0cm, colada</t>
  </si>
  <si>
    <t xml:space="preserve">       - PP04A - Sala de Reuniões 01 - 52,0cmx14,0cm, colada</t>
  </si>
  <si>
    <t xml:space="preserve">       - PP04B - Sala de Reuniões 02 - 52,0cmx14,0cm, colada</t>
  </si>
  <si>
    <t xml:space="preserve">       - PP04C - Sala de Reuniões 03 - 52,0cmx14,0cm, colada</t>
  </si>
  <si>
    <t xml:space="preserve">       - PP04D - Sala de Reuniões 04 - 52,0cmx14,0cm, colada</t>
  </si>
  <si>
    <t xml:space="preserve">       - PP04E - Sala de Reuniões 05 - 52,0cmx14,0cm, colada</t>
  </si>
  <si>
    <t xml:space="preserve">       - PP04F - Sala de Reuniões 06 - 52,0cmx14,0cm, colada</t>
  </si>
  <si>
    <t xml:space="preserve">       - PP11 - sanit. Masculino PPNE -  24,0cmx15,0cm,  pictograma - colada</t>
  </si>
  <si>
    <t xml:space="preserve">       - PP12 - sanit. feminino PPNE-  24,0cmx15,0cm,  pictograma - colada</t>
  </si>
  <si>
    <t xml:space="preserve">       - PP17 - Homem em Braile - 15,0cmx7,0cm, colada</t>
  </si>
  <si>
    <t xml:space="preserve">       - PP18 - Mulher em Braile -15,0cmx7,0cm, colada</t>
  </si>
  <si>
    <t xml:space="preserve">       - PP20A - Unidade Comercial Corporativa-  52,0cmx14,0cm, colada</t>
  </si>
  <si>
    <t xml:space="preserve">       - PP20B - Unidade Comercial de Governos-  52,0cmx14,0cm, colada</t>
  </si>
  <si>
    <t xml:space="preserve">       - PP20C - Unidade Comercial de Varejo-  52,0cmx14,0cm, colada</t>
  </si>
  <si>
    <t xml:space="preserve">       - PP20D - Unidade de Seguros e Capitalização-  52,0cmx14,0cm, colada</t>
  </si>
  <si>
    <t xml:space="preserve">       - PP20E - Unidade de Política de Crédito e Análise de Risco-  52,0cmx14,0cm, colada</t>
  </si>
  <si>
    <t xml:space="preserve">       - PP20F - Unidade de Reestruturação de Crédito-  52,0cmx14,0cm, colada</t>
  </si>
  <si>
    <t xml:space="preserve">       - PP20G - Unidade de Crédito-  52,0cmx14,0cm, colada</t>
  </si>
  <si>
    <t xml:space="preserve">       - PP20H - Núcleo de Análise de Crédito-  52,0cmx14,0cm, colada</t>
  </si>
  <si>
    <t xml:space="preserve">       - PP20I - Unidade de Crédito Imobiliário-  52,0cmx14,0cm, colada</t>
  </si>
  <si>
    <t xml:space="preserve">       - PP21 - Auditório-  52,0cmx14,0cm, colada</t>
  </si>
  <si>
    <t xml:space="preserve">       - PP22 - Sala Comitê-  52,0cmx14,0cm, colada</t>
  </si>
  <si>
    <t xml:space="preserve">       - PP23 - Serviço-  52,0cmx14,0cm, colada</t>
  </si>
  <si>
    <t xml:space="preserve">       - Logomarcas indicação do andar - Hall de Elevadores 1 e 2 </t>
  </si>
  <si>
    <t xml:space="preserve">       - ADEV 01 - Adesivo de vidro inteiro com indicação das Unidades - 90,0xcm x 240,0cm</t>
  </si>
  <si>
    <t xml:space="preserve">       - Adesivo  Entradas das unidades - 90,0xcm x 240,0cm</t>
  </si>
  <si>
    <t xml:space="preserve">         - Película adesiva listrada jateada h=76,0cm</t>
  </si>
  <si>
    <t xml:space="preserve">         - Película adesiva listrada jateada h=152,0cm</t>
  </si>
  <si>
    <t xml:space="preserve">         - Biombo "A" -90,0x120,0 </t>
  </si>
  <si>
    <t xml:space="preserve">         - Biombo "B" -120,0x120,0</t>
  </si>
  <si>
    <t xml:space="preserve">         - Biombo "C" -90,0x160,0</t>
  </si>
  <si>
    <t xml:space="preserve">         - Biombo "D" -100,0x160,0</t>
  </si>
  <si>
    <t xml:space="preserve">         - Divisória em granito  Branco Dallas   H=200,0</t>
  </si>
  <si>
    <t xml:space="preserve">         - Porta em laminado estrutural - PL01 - 60,0x185,0cm</t>
  </si>
  <si>
    <t>11.4</t>
  </si>
  <si>
    <t>11.5</t>
  </si>
  <si>
    <t xml:space="preserve">       - Estante "A"  - 150,0 X 210,0cm</t>
  </si>
  <si>
    <t xml:space="preserve">       - Armário AA1 - 120,0x 55,0x 230,0</t>
  </si>
  <si>
    <t xml:space="preserve">       - Armário AA2 - 370,0x 60,0x 270,0</t>
  </si>
  <si>
    <t xml:space="preserve">       - Balcão micro-ondas  e prateleira áreas -  Espaço de Convivencia</t>
  </si>
  <si>
    <t xml:space="preserve">       - Painel de fechamento em MDF com portas para baixadas elétricas junto aos pilares</t>
  </si>
  <si>
    <t xml:space="preserve">       - Painel de fechamento para CDS com portas na Circulação principal do pavimento</t>
  </si>
  <si>
    <t xml:space="preserve">       - tampo em granito com espelho e saia  290,0 x 55,0cm- sanitário feminino</t>
  </si>
  <si>
    <t xml:space="preserve">       - tampo em granito com espelho e saia 290,0 x 55,0cm - sanitário masculino</t>
  </si>
  <si>
    <t xml:space="preserve">       - tampo em granito com espelho e saia  134,0 x 55,0cm- sanitário feminino 2</t>
  </si>
  <si>
    <t xml:space="preserve">       - tampo em granito com espelho e saia 375,0cm x 59,0cm - espaço de convivência bancada pia</t>
  </si>
  <si>
    <t xml:space="preserve">       - tampo em granito com espelho e saia 210,0cm x 55,0cm - espaço de convivência bancada microondas</t>
  </si>
  <si>
    <t xml:space="preserve">       - tampo em granito com espelho e saia 490,0cm x 50,0cm - espaço de convivência bancada alta refeição inclui mãos francesas de fixação</t>
  </si>
  <si>
    <t>Cadeiras/bancos:</t>
  </si>
  <si>
    <t xml:space="preserve">       - Pufe grande - Espaço de Convivencia -  S1</t>
  </si>
  <si>
    <t xml:space="preserve">       - Pufe - sanitário feminino - S2</t>
  </si>
  <si>
    <t xml:space="preserve">       - Pufe redondo- Espaço de Convivênvia - S3</t>
  </si>
  <si>
    <t>13.3</t>
  </si>
  <si>
    <t>13.3.1</t>
  </si>
  <si>
    <t>13.3.2</t>
  </si>
  <si>
    <t>13.3.3</t>
  </si>
  <si>
    <t xml:space="preserve">       - armário com 12 portas - 04 portas por coluna </t>
  </si>
  <si>
    <t xml:space="preserve">       - armário com 15 portas - 05 portas por coluna </t>
  </si>
  <si>
    <t xml:space="preserve">       - armário com 01 porta - produtos de limpeza</t>
  </si>
  <si>
    <t xml:space="preserve">       - lixeiras para funcionário </t>
  </si>
  <si>
    <t xml:space="preserve">       - lixo seco - papel</t>
  </si>
  <si>
    <t xml:space="preserve">       - plástico</t>
  </si>
  <si>
    <t xml:space="preserve">       - orgânico com tampa</t>
  </si>
  <si>
    <t xml:space="preserve">       - lixeira para vaso sanitário com tampa basculante</t>
  </si>
  <si>
    <t xml:space="preserve">lixeira para sanitários alta - h=70,0cm </t>
  </si>
  <si>
    <t>Folhagens:</t>
  </si>
  <si>
    <t xml:space="preserve">       - Cachepot's</t>
  </si>
  <si>
    <t xml:space="preserve">       - Folhagem - 1,20m a 1,50m altura </t>
  </si>
  <si>
    <t xml:space="preserve">       - 50,0 X 90,0cm - sanit. ppne feminino e masculino</t>
  </si>
  <si>
    <t xml:space="preserve">       - 90,0 X 180,0cm - sanit. feminino e masculino - espelho grande</t>
  </si>
  <si>
    <t xml:space="preserve">       - 60,0 X 98,0cm - sanit. feminino e masculino - espelho sobre a bancada</t>
  </si>
  <si>
    <t xml:space="preserve">       - 110,0 X 98,0cm - sanit. feminino e masculino - espelho sobre a bancada</t>
  </si>
  <si>
    <t xml:space="preserve">       - 134,0 x 98,0cm - sanitário feminino 2</t>
  </si>
  <si>
    <t>1.1.26</t>
  </si>
  <si>
    <t>1.1.27</t>
  </si>
  <si>
    <t>1.1.28</t>
  </si>
  <si>
    <t>Forro de gesso em nivel com negativo - novo a executar</t>
  </si>
  <si>
    <t>Forro de gesso em placas  - recomposição</t>
  </si>
  <si>
    <t xml:space="preserve">       - PM 01 - 90cmx210cm - 01 folha - abrir </t>
  </si>
  <si>
    <t xml:space="preserve">       - JA 01 - 223,5cmx125,0cm -  basculante- inclui vidro</t>
  </si>
  <si>
    <t xml:space="preserve">       - JA 02 - 585,0cmx125cm -  basculante- inclui vidro</t>
  </si>
  <si>
    <t xml:space="preserve">       - JA 03 - 316,0cmx125cm - basculante- inclui vidro</t>
  </si>
  <si>
    <t xml:space="preserve">       - interna de abrir tipo alavanca - 01 folha - PM01 e PM02.</t>
  </si>
  <si>
    <t xml:space="preserve">       - mola hidráulica aérea Nº 3 - DORMA - cor prata - portas dos sanitários feminino 1 e 2, Masculino 1 e 2</t>
  </si>
  <si>
    <t>Acrílica Premium sem emassamento em paredes ( 02 demãos) - cor branco e bege e cor idem existente</t>
  </si>
  <si>
    <t>Acrílica Premium com emassamento em paredes ( 02 demãos) - cor branco e bege e cor idem existente</t>
  </si>
  <si>
    <t>PVA sem emassamento - gesso existente, lajes, vigas e tapumes</t>
  </si>
  <si>
    <t>Esmalte sintético sobre madeira c/ emassamento  - PM01 e PM02.</t>
  </si>
  <si>
    <t xml:space="preserve">       - PP01-  Almoxarifado - 52,0cmx14,0cm, colada</t>
  </si>
  <si>
    <t xml:space="preserve">       - PP08 - Sanitário Masculino - 19,0cmx15,0cm, pictograma - colada</t>
  </si>
  <si>
    <t xml:space="preserve">       - PP09 - Sanitário Feminino - 19,0cmx15,0cm, pictograma - colada</t>
  </si>
  <si>
    <t xml:space="preserve">       - PP02-  Serviço - 52,0cmx14,0cm, colada</t>
  </si>
  <si>
    <t xml:space="preserve">       - PP10 - Sanitário PNE - 15,0cmx15,0cm, pictograma - colada</t>
  </si>
  <si>
    <t xml:space="preserve">       - Divisória em granito Branco Dallas H=195,0</t>
  </si>
  <si>
    <t xml:space="preserve">       - Porta em laminado estrutural - PL01 - 60,0x180,0cm</t>
  </si>
  <si>
    <t xml:space="preserve">       - tampo em granito com espelho e saia 360,0 x 55,0cm - sanitário feminino  1</t>
  </si>
  <si>
    <t xml:space="preserve">       - tampo em granito com espelho e saia 120,0 x 55,0cm - sanitário feminino  2</t>
  </si>
  <si>
    <t xml:space="preserve">       - tampo em granito com espelho e saia 290,0 x 55,0cm - sanitário masculino 1</t>
  </si>
  <si>
    <t xml:space="preserve">       - tampo em granito com espelho e saia 155,0 x 55,0cm - sanitário masculino 2</t>
  </si>
  <si>
    <t>Mobiliário em marcenaria:</t>
  </si>
  <si>
    <t xml:space="preserve">       - Balcão sanitário feminino 2</t>
  </si>
  <si>
    <t xml:space="preserve">       - Balcão sanitário masculino 2</t>
  </si>
  <si>
    <t>Vidro incolor idem existente</t>
  </si>
  <si>
    <t xml:space="preserve">       - 120,0 X 180,0cm - sanit. Feminino 1 - espelho grande</t>
  </si>
  <si>
    <t xml:space="preserve">       - 60,0 X 93,0cm - sanit. feminino1 e masculino1 - espelho sobre a bancada</t>
  </si>
  <si>
    <t xml:space="preserve">       - 110,0 X 93,0cm - sanit.  masculino1 e feminino 2 - espelho sobre a bancada</t>
  </si>
  <si>
    <t xml:space="preserve">       - 145,0 X 93,0cm - sanit.  Masculino 2 - espelho sobre a bancada</t>
  </si>
  <si>
    <t xml:space="preserve">       - 180,0 X 93,0cm - sanit. Feminino 1 - espelho sobre a bancada</t>
  </si>
  <si>
    <t>IDENTIFICAÇÃO DA EMPRESA</t>
  </si>
  <si>
    <t>EMPRESA:</t>
  </si>
  <si>
    <t>ASS.:</t>
  </si>
  <si>
    <t>EMAIL:</t>
  </si>
  <si>
    <t>TELEFONE:</t>
  </si>
  <si>
    <t>CNPJ:</t>
  </si>
  <si>
    <r>
      <t xml:space="preserve">2. ENDEREÇO DE EXECUÇÃO/ENTREGA: </t>
    </r>
    <r>
      <rPr>
        <sz val="9"/>
        <rFont val="Calibri"/>
        <family val="2"/>
        <scheme val="minor"/>
      </rPr>
      <t>RUA CALDAS JUNIOR, 108 - 2º, 3º e 4º PAVIMENTOS - PORTO ALEGRE/RS</t>
    </r>
  </si>
  <si>
    <r>
      <t xml:space="preserve">3. PRAZO DE EXECUÇÃO/ENTREGA: </t>
    </r>
    <r>
      <rPr>
        <sz val="9"/>
        <rFont val="Calibri"/>
        <family val="2"/>
        <scheme val="minor"/>
      </rPr>
      <t>150 dias corridos</t>
    </r>
  </si>
  <si>
    <r>
      <t xml:space="preserve">4. HORÁRIO PARA EXECUÇÃO/ENTREGA: </t>
    </r>
    <r>
      <rPr>
        <sz val="9"/>
        <rFont val="Calibri"/>
        <family val="2"/>
        <scheme val="minor"/>
      </rPr>
      <t>Conforme Termo de Referencia</t>
    </r>
  </si>
  <si>
    <r>
      <t xml:space="preserve">6. ANEXOS: </t>
    </r>
    <r>
      <rPr>
        <sz val="9"/>
        <rFont val="Calibri"/>
        <family val="2"/>
        <scheme val="minor"/>
      </rPr>
      <t>Plantas, detalhamentos e memoriais serão disponibilizados em mídia portátil pela Unidade de Licitações e Compras</t>
    </r>
  </si>
  <si>
    <r>
      <t>Cabo de Cobre Singelo flexível, encordoamento classe 5, isolação EPR 0,6/1kV - 90º não halogenada, seção 6</t>
    </r>
    <r>
      <rPr>
        <sz val="10"/>
        <color indexed="8"/>
        <rFont val="Calibri"/>
        <family val="2"/>
        <scheme val="minor"/>
      </rPr>
      <t>mm², c/ conexões, fixações, identificações e acessórios. Ref: Eprotenax - Prysmian ou equivalentes técnicos</t>
    </r>
  </si>
  <si>
    <r>
      <t>Cabo de Cobre Singelo flexível, encordoamento classe 5, isolação PVC 750V - 70º não halogenada, seção 70</t>
    </r>
    <r>
      <rPr>
        <sz val="10"/>
        <color indexed="8"/>
        <rFont val="Calibri"/>
        <family val="2"/>
        <scheme val="minor"/>
      </rPr>
      <t xml:space="preserve">,0mm², , c/ conexões, fixações, identificações e acessórios. Ref: Afumex - Prysmian ou equivalentes técnicos </t>
    </r>
  </si>
  <si>
    <r>
      <t xml:space="preserve">Cabo de Cobre Singelo flexível, encordoamento classe 5, isolação PVC 750V - 70º não halogenada, seção </t>
    </r>
    <r>
      <rPr>
        <sz val="10"/>
        <color indexed="8"/>
        <rFont val="Calibri"/>
        <family val="2"/>
        <scheme val="minor"/>
      </rPr>
      <t xml:space="preserve">35,0mm², c/ conexões, fixações, identificações e acessórios. Ref: Afumex - Prysmian ou equivalentes técnicos </t>
    </r>
  </si>
  <si>
    <r>
      <t>Cabo de Cobre Singelo flexível, encordoamento classe 5, isolação PVC 750V - 70º não halogenada, seção 4</t>
    </r>
    <r>
      <rPr>
        <sz val="10"/>
        <color indexed="8"/>
        <rFont val="Calibri"/>
        <family val="2"/>
        <scheme val="minor"/>
      </rPr>
      <t xml:space="preserve">,0mm², c/ conexões, fixações, identificações e acessórios. Ref: Afumex - Prysmian ou equivalentes técnicos </t>
    </r>
  </si>
  <si>
    <r>
      <t>Cabo de Cobre Singelo flexível, encordoamento classe 5, isolação PVC 750V - 70º não halogenada, seção 2</t>
    </r>
    <r>
      <rPr>
        <sz val="10"/>
        <color indexed="8"/>
        <rFont val="Calibri"/>
        <family val="2"/>
        <scheme val="minor"/>
      </rPr>
      <t xml:space="preserve">,5mm²,  c/ conexões, fixações, identificações e acessórios. Ref: Afumex - Prysmian ou equivalentes técnicos </t>
    </r>
  </si>
  <si>
    <r>
      <t xml:space="preserve">Minidisjuntor modular DIN 3x50A curva C, Icc mín=6,0kA (220V). Ref: A9F74350 iC60N Acti 9 SCHNEIDER ELETRIC ou equivalentes técnicos </t>
    </r>
    <r>
      <rPr>
        <i/>
        <sz val="10"/>
        <rFont val="Calibri"/>
        <family val="2"/>
        <scheme val="minor"/>
      </rPr>
      <t>[disjuntor para o DPS]</t>
    </r>
  </si>
  <si>
    <r>
      <t xml:space="preserve">Minidisjuntor modular DIN 3x20A curva C, Icc mín=6,0kA (220V). Ref: A9F74320 iC60N Acti 9 SCHNEIDER ELETRIC ou equivalentes técnicos </t>
    </r>
    <r>
      <rPr>
        <i/>
        <sz val="10"/>
        <rFont val="Calibri"/>
        <family val="2"/>
        <scheme val="minor"/>
      </rPr>
      <t>[disjuntor para o DPS]</t>
    </r>
  </si>
  <si>
    <r>
      <t xml:space="preserve">Minidisjuntor modular DIN 3x40A curva C, Icc mín=6,0kA (220V). Ref: A9F74340 iC60N Acti 9 SCHNEIDER ELETRIC ou equivalentes técnicos </t>
    </r>
    <r>
      <rPr>
        <i/>
        <sz val="10"/>
        <rFont val="Calibri"/>
        <family val="2"/>
        <scheme val="minor"/>
      </rPr>
      <t>[disjuntor para o DPS]</t>
    </r>
  </si>
  <si>
    <r>
      <t>Cabo de Cobre Singelo flexível, encordoamento classe 5, isolação EPR 0,6/1kV - 90º não halogenada, seção 185</t>
    </r>
    <r>
      <rPr>
        <sz val="10"/>
        <color indexed="8"/>
        <rFont val="Calibri"/>
        <family val="2"/>
        <scheme val="minor"/>
      </rPr>
      <t>mm², c/ conexões, fixações, identificações e acessórios. Ref: Eprotenax - Prysmian ou equivalentes técnicos</t>
    </r>
  </si>
  <si>
    <r>
      <t>Cabo de Cobre Singelo flexível, encordoamento classe 5, isolação EPR 0,6/1kV - 90º não halogenada, seção 10</t>
    </r>
    <r>
      <rPr>
        <sz val="10"/>
        <color indexed="8"/>
        <rFont val="Calibri"/>
        <family val="2"/>
        <scheme val="minor"/>
      </rPr>
      <t>mm², c/ conexões, fixações, identificações e acessórios. Ref: Eprotenax - Prysmian ou equivalentes técnicos</t>
    </r>
  </si>
  <si>
    <r>
      <t>Cabo de Cobre Singelo flexível, encordoamento classe 5, isolação PVC 750V - 70º não halogenada, seção 25</t>
    </r>
    <r>
      <rPr>
        <sz val="10"/>
        <color indexed="8"/>
        <rFont val="Calibri"/>
        <family val="2"/>
        <scheme val="minor"/>
      </rPr>
      <t xml:space="preserve">,0mm², c/ conexões, fixações, identificações e acessórios. Ref: Afumex - Prysmian ou equivalentes técnicos </t>
    </r>
  </si>
  <si>
    <r>
      <t>Cabo de Cobre Singelo flexível, encordoamento classe 5, isolação PVC 750V - 70º não halogenada, seção 16</t>
    </r>
    <r>
      <rPr>
        <sz val="10"/>
        <color indexed="8"/>
        <rFont val="Calibri"/>
        <family val="2"/>
        <scheme val="minor"/>
      </rPr>
      <t xml:space="preserve">,0mm², c/ conexões, fixações, identificações e acessórios. Ref: Afumex - Prysmian ou equivalentes técnicos </t>
    </r>
  </si>
  <si>
    <r>
      <t>Cabo de Cobre Singelo flexível, encordoamento classe 5, isolação EPR 0,6/1kV - 90º não halogenada, seção 4</t>
    </r>
    <r>
      <rPr>
        <sz val="10"/>
        <color indexed="8"/>
        <rFont val="Calibri"/>
        <family val="2"/>
        <scheme val="minor"/>
      </rPr>
      <t>mm², c/ conexões, fixações, identificações e acessórios. Ref: Eprotenax - Prysmian ou equivalentes técnicos</t>
    </r>
  </si>
  <si>
    <r>
      <t>Cabo de Cobre Singelo flexível, encordoamento classe 5, isolação PVC 750V - 70º não halogenada, seção 2,5</t>
    </r>
    <r>
      <rPr>
        <sz val="10"/>
        <color indexed="8"/>
        <rFont val="Calibri"/>
        <family val="2"/>
        <scheme val="minor"/>
      </rPr>
      <t xml:space="preserve">mm², c/ conexões, fixações, identificações e acessórios. Ref: Afumex - Prysmian ou equivalentes técnicos </t>
    </r>
  </si>
  <si>
    <r>
      <t xml:space="preserve">Cabo de cobre PP Cordplast </t>
    </r>
    <r>
      <rPr>
        <b/>
        <sz val="10"/>
        <rFont val="Calibri"/>
        <family val="2"/>
        <scheme val="minor"/>
      </rPr>
      <t>3x1,5mm²</t>
    </r>
    <r>
      <rPr>
        <sz val="10"/>
        <rFont val="Calibri"/>
        <family val="2"/>
        <scheme val="minor"/>
      </rPr>
      <t xml:space="preserve">  HF  (Não Halogenado) 70°C 450/750V AFITOX/AFUMEX ou equivalente </t>
    </r>
  </si>
  <si>
    <r>
      <t xml:space="preserve">Desinstalação de luminárias existentes no andar de </t>
    </r>
    <r>
      <rPr>
        <b/>
        <sz val="10"/>
        <rFont val="Calibri"/>
        <family val="2"/>
        <scheme val="minor"/>
      </rPr>
      <t>2x110W</t>
    </r>
    <r>
      <rPr>
        <sz val="10"/>
        <rFont val="Calibri"/>
        <family val="2"/>
        <scheme val="minor"/>
      </rPr>
      <t xml:space="preserve"> e entrega  somente das luminárias vazias devidamente montadas e embaladas com plástico bolha nos Armazéns do Banrisul na Bagergs em Canoas, sito a Av. Getúlio Vargas, 8100 mediante nota fiscal eletrôncia de transporte solicitada ao Banco.</t>
    </r>
  </si>
  <si>
    <r>
      <t xml:space="preserve">Suporte Dutotec  Ref. DT.64.340.00 com </t>
    </r>
    <r>
      <rPr>
        <b/>
        <sz val="10"/>
        <rFont val="Calibri"/>
        <family val="2"/>
        <scheme val="minor"/>
      </rPr>
      <t>TRÊS interruptores</t>
    </r>
    <r>
      <rPr>
        <sz val="10"/>
        <rFont val="Calibri"/>
        <family val="2"/>
        <scheme val="minor"/>
      </rPr>
      <t xml:space="preserve"> Universais 10A cor branca, ou equivalente.</t>
    </r>
  </si>
  <si>
    <r>
      <t xml:space="preserve">Canaleta de Alumínio Dutotec  de </t>
    </r>
    <r>
      <rPr>
        <b/>
        <sz val="10"/>
        <rFont val="Calibri"/>
        <family val="2"/>
        <scheme val="minor"/>
      </rPr>
      <t>73x25mm</t>
    </r>
    <r>
      <rPr>
        <sz val="10"/>
        <rFont val="Calibri"/>
        <family val="2"/>
        <scheme val="minor"/>
      </rPr>
      <t xml:space="preserve"> dupla com /tampa e pintura eletrostática branca, ou equivalente</t>
    </r>
  </si>
  <si>
    <t xml:space="preserve">       - Mola hidráulica aérea Nº 3 -  DORMA - cor prata - para portas dos sanitários fem., masc., espaço de convivência</t>
  </si>
  <si>
    <t>" as built"  de todos os projetos - arquitetonico, elétrico, climatização, estrutural e hidráulico</t>
  </si>
  <si>
    <t>REDE DE ESGOTO</t>
  </si>
  <si>
    <t>4.3.4</t>
  </si>
  <si>
    <t xml:space="preserve">       - ø 75 x 75 mm</t>
  </si>
  <si>
    <t>Redução Excêntrica  PVC rígido para esgoto - Tipo Tigre ou Amanco</t>
  </si>
  <si>
    <t>4.6.1</t>
  </si>
  <si>
    <t>Unidade exaustora, vazão 1.800 m³/h x 15 mmca, centrifugo para montagem em dutos, motor 2F-220V</t>
  </si>
  <si>
    <t>Unidade exaustora, vazão 1.950 m³/h x 15 mmca, centrifugo para montagem em dutos, motor 2F-220V</t>
  </si>
  <si>
    <t>Gancho de ferro 3/8" com sapata de fixação e 4 chumbadores 3/8"</t>
  </si>
  <si>
    <t>CJ</t>
  </si>
  <si>
    <t xml:space="preserve">Derivação em Y </t>
  </si>
  <si>
    <t>Tubulação hidráulica PVC ø1 1/2", dos condicionadores aos pontos de ralo</t>
  </si>
  <si>
    <t>Unidade exaustora, vazão 600 m³/h x 10 mmca, axial para montagem em dutos, motor 2F-220V</t>
  </si>
  <si>
    <t>Unidade exaustora, vazão 1.200 m³/h x 8 mmca, centrifugo  para montagem em dutos, motor 2F-220V</t>
  </si>
  <si>
    <t>Unidade exaustora, vazão 1.500 m³/h x 8 mmca,  centrifugo  para montagem em duto, motor 2F-220V</t>
  </si>
  <si>
    <t>Testar , retirar, limpar , identificar e embalar unidades Split System under ceiling de 36.000 BTU/h(entregar na Bagergs)</t>
  </si>
  <si>
    <t>Retirada de grelhas e difusores do forro que estão conectados a antiga rede de dutos</t>
  </si>
  <si>
    <t>vb</t>
  </si>
  <si>
    <t>Administração Local para obras de médio porte, até 150 dias  para a área total de intervenção equivalente a 3.600,00m²</t>
  </si>
  <si>
    <t>4.5.3</t>
  </si>
  <si>
    <t>4.5.4</t>
  </si>
  <si>
    <t>1. OBJETO: OBRAS CIVIS, INSTALAÇÕES ELÉTRICAS, LÓGICAS E MECÂNICAS PARA A REFORMA DE PAVIMENTOS NO EDIFÍCIO SEDE BANRISUL - PORTO ALEGRE/RS</t>
  </si>
  <si>
    <t>OBJETO: OBRAS CIVIS, INSTALAÇÕES ELÉTRICAS, LÓGICAS E MECÂNICAS PARA A REFORMA DE PAVIMENTOS NO EDIFÍCIO SEDE BANRISUL - PORTO ALEGRE/RS</t>
  </si>
  <si>
    <r>
      <t>5. CONDIÇÕES DE PAGAMENTO:</t>
    </r>
    <r>
      <rPr>
        <sz val="9"/>
        <rFont val="Calibri"/>
        <family val="2"/>
        <scheme val="minor"/>
      </rPr>
      <t xml:space="preserve"> Conforme Termo de Referencia</t>
    </r>
  </si>
  <si>
    <t>Quadro elétrico, incluindo chaves contactoras , relés de sobregarga , timer etc.</t>
  </si>
  <si>
    <t>Unidade ventiladora, vazão 3.120 m³/h x 30 mmca, sirocco dupla aspiração, caixa plenum, motor        0,75 CV, filtro G-4</t>
  </si>
  <si>
    <t>Calço amortecedor de vibração construído em neoprene (para 3 condensadoras) e perfis metálicos no mesmo padrão dos existentes  para apoio de 2 das  unidades condensadoras</t>
  </si>
  <si>
    <t>Realocação de condensadoras existentes no local para a plataforma a ser instalada.</t>
  </si>
  <si>
    <t>Realocação de condensadora existente.</t>
  </si>
  <si>
    <t xml:space="preserve">       - Mestre de obras</t>
  </si>
  <si>
    <t xml:space="preserve">       - Despesas com transporte, alimentação e estadia</t>
  </si>
  <si>
    <t xml:space="preserve">       - Alçapão para acesso ao piso técnico completo com ferragens e chave</t>
  </si>
  <si>
    <t>vaso sanitário - linha vogue plus - DECA ou similar</t>
  </si>
  <si>
    <t>5.2.1</t>
  </si>
  <si>
    <t>5.2.2</t>
  </si>
  <si>
    <t>5.2.3</t>
  </si>
  <si>
    <t>5.3.1</t>
  </si>
  <si>
    <t>5.3.2</t>
  </si>
  <si>
    <t>5.3.3</t>
  </si>
  <si>
    <t>11.4.1</t>
  </si>
  <si>
    <t>11.4.2</t>
  </si>
  <si>
    <t>11.4.3</t>
  </si>
  <si>
    <t>11.4.4</t>
  </si>
  <si>
    <t>11.5.1</t>
  </si>
  <si>
    <t>11.5.2</t>
  </si>
  <si>
    <t>11.6</t>
  </si>
  <si>
    <t>11.7</t>
  </si>
  <si>
    <t xml:space="preserve">       - Engenheiro Civil/Arquiteto residente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</si>
</sst>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R$&quot;\ * #,##0.00_-;\-&quot;R$&quot;\ * #,##0.00_-;_-&quot;R$&quot;\ * &quot;-&quot;??_-;_-@_-"/>
    <numFmt numFmtId="43" formatCode="_-* #,##0.00_-;\-* #,##0.00_-;_-* &quot;-&quot;??_-;_-@_-"/>
    <numFmt numFmtId="164" formatCode="00"/>
    <numFmt numFmtId="165" formatCode="_-* #,##0.00\ [$€]_-;\-* #,##0.00\ [$€]_-;_-* &quot;-&quot;??\ [$€]_-;_-@_-"/>
    <numFmt numFmtId="166" formatCode="#,##0.00_ ;\-#,##0.00\ "/>
  </numFmts>
  <fonts count="15" x14ac:knownFonts="1">
    <font>
      <sz val="10"/>
      <name val="MS Sans Serif"/>
    </font>
    <font>
      <sz val="10"/>
      <name val="MS Sans Serif"/>
      <family val="2"/>
    </font>
    <font>
      <sz val="10"/>
      <name val="Arial"/>
      <family val="2"/>
    </font>
    <font>
      <b/>
      <sz val="10"/>
      <name val="Arial"/>
      <family val="2"/>
    </font>
    <font>
      <b/>
      <sz val="10"/>
      <color rgb="FFFF0000"/>
      <name val="Arial"/>
      <family val="2"/>
    </font>
    <font>
      <b/>
      <sz val="10"/>
      <name val="Calibri"/>
      <family val="2"/>
      <scheme val="minor"/>
    </font>
    <font>
      <b/>
      <sz val="9"/>
      <name val="Calibri"/>
      <family val="2"/>
      <scheme val="minor"/>
    </font>
    <font>
      <sz val="10"/>
      <name val="Calibri"/>
      <family val="2"/>
      <scheme val="minor"/>
    </font>
    <font>
      <sz val="9"/>
      <name val="Calibri"/>
      <family val="2"/>
      <scheme val="minor"/>
    </font>
    <font>
      <b/>
      <i/>
      <sz val="10"/>
      <name val="Calibri"/>
      <family val="2"/>
      <scheme val="minor"/>
    </font>
    <font>
      <i/>
      <sz val="10"/>
      <name val="Calibri"/>
      <family val="2"/>
      <scheme val="minor"/>
    </font>
    <font>
      <sz val="10"/>
      <color indexed="8"/>
      <name val="Calibri"/>
      <family val="2"/>
      <scheme val="minor"/>
    </font>
    <font>
      <sz val="10"/>
      <color theme="0" tint="-0.249977111117893"/>
      <name val="Calibri"/>
      <family val="2"/>
      <scheme val="minor"/>
    </font>
    <font>
      <sz val="10"/>
      <color rgb="FFC00000"/>
      <name val="Calibri"/>
      <family val="2"/>
      <scheme val="minor"/>
    </font>
    <font>
      <sz val="10"/>
      <name val="MS Sans Serif"/>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indexed="47"/>
        <bgColor indexed="64"/>
      </patternFill>
    </fill>
    <fill>
      <patternFill patternType="solid">
        <fgColor rgb="FFDEDEDE"/>
        <bgColor indexed="64"/>
      </patternFill>
    </fill>
    <fill>
      <patternFill patternType="solid">
        <fgColor theme="2"/>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8"/>
      </left>
      <right style="hair">
        <color indexed="8"/>
      </right>
      <top style="hair">
        <color indexed="8"/>
      </top>
      <bottom style="hair">
        <color indexed="8"/>
      </bottom>
      <diagonal/>
    </border>
    <border>
      <left style="hair">
        <color indexed="64"/>
      </left>
      <right/>
      <top/>
      <bottom/>
      <diagonal/>
    </border>
    <border>
      <left style="medium">
        <color indexed="64"/>
      </left>
      <right style="hair">
        <color indexed="64"/>
      </right>
      <top/>
      <bottom/>
      <diagonal/>
    </border>
    <border>
      <left style="hair">
        <color indexed="64"/>
      </left>
      <right style="hair">
        <color indexed="64"/>
      </right>
      <top/>
      <bottom/>
      <diagonal/>
    </border>
    <border>
      <left/>
      <right style="medium">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s>
  <cellStyleXfs count="9">
    <xf numFmtId="0" fontId="0" fillId="0" borderId="0"/>
    <xf numFmtId="165" fontId="2" fillId="0" borderId="0" applyFont="0" applyFill="0" applyBorder="0" applyAlignment="0" applyProtection="0"/>
    <xf numFmtId="0" fontId="2" fillId="0" borderId="0"/>
    <xf numFmtId="0" fontId="1" fillId="0" borderId="0"/>
    <xf numFmtId="0" fontId="1" fillId="0" borderId="0"/>
    <xf numFmtId="0" fontId="1" fillId="0" borderId="0" applyNumberFormat="0" applyBorder="0" applyAlignment="0"/>
    <xf numFmtId="40" fontId="1" fillId="0" borderId="0" applyFont="0" applyFill="0" applyBorder="0" applyAlignment="0" applyProtection="0"/>
    <xf numFmtId="0" fontId="2" fillId="0" borderId="0"/>
    <xf numFmtId="44" fontId="14" fillId="0" borderId="0" applyFont="0" applyFill="0" applyBorder="0" applyAlignment="0" applyProtection="0"/>
  </cellStyleXfs>
  <cellXfs count="370">
    <xf numFmtId="0" fontId="0" fillId="0" borderId="0" xfId="0"/>
    <xf numFmtId="0" fontId="2" fillId="0" borderId="5"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3" xfId="0" applyFont="1" applyFill="1" applyBorder="1" applyProtection="1">
      <protection hidden="1"/>
    </xf>
    <xf numFmtId="0" fontId="2" fillId="4" borderId="1" xfId="0" applyFont="1" applyFill="1" applyBorder="1" applyProtection="1">
      <protection hidden="1"/>
    </xf>
    <xf numFmtId="0" fontId="2" fillId="0" borderId="1" xfId="0" applyFont="1" applyFill="1" applyBorder="1" applyAlignment="1" applyProtection="1">
      <alignment vertical="center"/>
      <protection hidden="1"/>
    </xf>
    <xf numFmtId="0" fontId="3" fillId="0" borderId="3"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2" fillId="0" borderId="3" xfId="0" applyFont="1" applyFill="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1" xfId="0" applyFont="1" applyBorder="1" applyProtection="1">
      <protection hidden="1"/>
    </xf>
    <xf numFmtId="0" fontId="2" fillId="4" borderId="3" xfId="0" applyFont="1" applyFill="1" applyBorder="1" applyProtection="1">
      <protection hidden="1"/>
    </xf>
    <xf numFmtId="0" fontId="2" fillId="0" borderId="1" xfId="0" applyFont="1" applyFill="1" applyBorder="1" applyProtection="1">
      <protection hidden="1"/>
    </xf>
    <xf numFmtId="0" fontId="2" fillId="0" borderId="3" xfId="0" applyFont="1" applyFill="1" applyBorder="1" applyAlignment="1" applyProtection="1">
      <alignment vertical="center"/>
      <protection hidden="1"/>
    </xf>
    <xf numFmtId="0" fontId="7" fillId="0" borderId="1" xfId="0" applyFont="1" applyFill="1" applyBorder="1" applyAlignment="1" applyProtection="1">
      <alignment horizontal="left" vertical="center"/>
      <protection hidden="1"/>
    </xf>
    <xf numFmtId="0" fontId="7" fillId="4" borderId="1" xfId="0" applyFont="1" applyFill="1" applyBorder="1" applyAlignment="1" applyProtection="1">
      <alignment horizontal="left" vertical="center" wrapText="1"/>
    </xf>
    <xf numFmtId="40" fontId="7" fillId="0" borderId="1" xfId="6" applyNumberFormat="1" applyFont="1" applyFill="1" applyBorder="1" applyAlignment="1" applyProtection="1">
      <alignment horizontal="center" vertical="center" wrapText="1"/>
    </xf>
    <xf numFmtId="3" fontId="7" fillId="0" borderId="1" xfId="6" applyNumberFormat="1" applyFont="1" applyFill="1" applyBorder="1" applyAlignment="1" applyProtection="1">
      <alignment horizontal="center" vertical="center" wrapText="1"/>
    </xf>
    <xf numFmtId="40" fontId="7" fillId="2" borderId="1" xfId="6" applyFont="1" applyFill="1" applyBorder="1" applyAlignment="1" applyProtection="1">
      <alignment horizontal="right" vertical="center" wrapText="1"/>
    </xf>
    <xf numFmtId="40" fontId="7" fillId="2" borderId="10" xfId="6" applyNumberFormat="1" applyFont="1" applyFill="1" applyBorder="1" applyAlignment="1" applyProtection="1">
      <alignment horizontal="right" vertical="center" wrapText="1"/>
    </xf>
    <xf numFmtId="40" fontId="7" fillId="4" borderId="1" xfId="6" applyFont="1" applyFill="1" applyBorder="1" applyAlignment="1" applyProtection="1">
      <alignment horizontal="right" vertical="center" wrapText="1"/>
    </xf>
    <xf numFmtId="40" fontId="7" fillId="0" borderId="10" xfId="6" applyNumberFormat="1" applyFont="1" applyFill="1" applyBorder="1" applyAlignment="1" applyProtection="1">
      <alignment horizontal="right" vertical="center"/>
    </xf>
    <xf numFmtId="0" fontId="5" fillId="0" borderId="1" xfId="0" applyFont="1" applyFill="1" applyBorder="1" applyAlignment="1" applyProtection="1">
      <alignment vertical="center" wrapText="1"/>
    </xf>
    <xf numFmtId="40" fontId="5" fillId="0" borderId="10" xfId="6" applyNumberFormat="1" applyFont="1" applyFill="1" applyBorder="1" applyAlignment="1" applyProtection="1">
      <alignment horizontal="right" vertical="center"/>
    </xf>
    <xf numFmtId="40" fontId="7" fillId="0" borderId="1" xfId="6" applyNumberFormat="1" applyFont="1" applyFill="1" applyBorder="1" applyAlignment="1" applyProtection="1">
      <alignment horizontal="center" vertical="center"/>
    </xf>
    <xf numFmtId="40" fontId="5" fillId="0" borderId="1" xfId="6" applyNumberFormat="1" applyFont="1" applyFill="1" applyBorder="1" applyAlignment="1" applyProtection="1">
      <alignment horizontal="center" vertical="center"/>
    </xf>
    <xf numFmtId="0" fontId="7" fillId="4" borderId="7" xfId="0" applyFont="1" applyFill="1" applyBorder="1" applyAlignment="1" applyProtection="1">
      <alignment vertical="center" wrapText="1"/>
    </xf>
    <xf numFmtId="0" fontId="7" fillId="4" borderId="1" xfId="0" applyFont="1" applyFill="1" applyBorder="1" applyAlignment="1" applyProtection="1">
      <alignment vertical="center" wrapText="1"/>
    </xf>
    <xf numFmtId="0" fontId="11" fillId="0" borderId="15" xfId="0" applyFont="1" applyFill="1" applyBorder="1" applyAlignment="1" applyProtection="1">
      <alignment vertical="center" wrapText="1"/>
    </xf>
    <xf numFmtId="0" fontId="7" fillId="0" borderId="7" xfId="0" applyFont="1" applyFill="1" applyBorder="1" applyAlignment="1" applyProtection="1">
      <alignment vertical="center" wrapText="1"/>
    </xf>
    <xf numFmtId="4" fontId="7" fillId="4" borderId="1" xfId="0" applyNumberFormat="1" applyFont="1" applyFill="1" applyBorder="1" applyAlignment="1" applyProtection="1">
      <alignment horizontal="right" vertical="center" wrapText="1"/>
    </xf>
    <xf numFmtId="40" fontId="7" fillId="0" borderId="1" xfId="6" applyFont="1" applyFill="1" applyBorder="1" applyAlignment="1" applyProtection="1">
      <alignment horizontal="right" vertical="center" wrapText="1"/>
    </xf>
    <xf numFmtId="0" fontId="7" fillId="0" borderId="1" xfId="6" applyNumberFormat="1" applyFont="1" applyFill="1" applyBorder="1" applyAlignment="1" applyProtection="1">
      <alignment horizontal="center" vertical="center" wrapText="1"/>
    </xf>
    <xf numFmtId="0" fontId="7" fillId="0" borderId="3" xfId="0" applyFont="1" applyFill="1" applyBorder="1" applyProtection="1">
      <protection hidden="1"/>
    </xf>
    <xf numFmtId="0" fontId="7" fillId="0" borderId="1" xfId="0" applyFont="1" applyBorder="1" applyAlignment="1" applyProtection="1">
      <alignment vertical="top"/>
      <protection hidden="1"/>
    </xf>
    <xf numFmtId="3" fontId="7" fillId="0" borderId="1" xfId="0" applyNumberFormat="1" applyFont="1" applyBorder="1" applyAlignment="1" applyProtection="1">
      <alignment horizontal="center" vertical="center"/>
      <protection hidden="1"/>
    </xf>
    <xf numFmtId="4" fontId="7" fillId="0" borderId="1" xfId="0" applyNumberFormat="1" applyFont="1" applyBorder="1" applyAlignment="1" applyProtection="1">
      <alignment horizontal="right" vertical="center"/>
      <protection hidden="1"/>
    </xf>
    <xf numFmtId="0" fontId="7" fillId="0" borderId="1" xfId="0" applyFont="1" applyBorder="1" applyAlignment="1" applyProtection="1">
      <alignment horizontal="right" vertical="center" wrapText="1"/>
      <protection hidden="1"/>
    </xf>
    <xf numFmtId="0" fontId="7" fillId="0" borderId="5" xfId="0" applyFont="1" applyFill="1" applyBorder="1" applyProtection="1">
      <protection hidden="1"/>
    </xf>
    <xf numFmtId="0" fontId="7" fillId="0" borderId="4" xfId="0" applyFont="1" applyFill="1" applyBorder="1" applyAlignment="1" applyProtection="1">
      <alignment horizontal="left" vertical="center"/>
      <protection hidden="1"/>
    </xf>
    <xf numFmtId="0" fontId="7" fillId="0" borderId="4" xfId="0" applyFont="1" applyBorder="1" applyAlignment="1" applyProtection="1">
      <alignment vertical="top"/>
      <protection hidden="1"/>
    </xf>
    <xf numFmtId="3" fontId="7" fillId="0" borderId="4" xfId="0" applyNumberFormat="1" applyFont="1" applyBorder="1" applyAlignment="1" applyProtection="1">
      <alignment horizontal="center" vertical="center"/>
      <protection hidden="1"/>
    </xf>
    <xf numFmtId="0" fontId="7" fillId="0" borderId="4" xfId="0" applyFont="1" applyBorder="1" applyAlignment="1" applyProtection="1">
      <alignment horizontal="right" vertical="center" wrapText="1"/>
      <protection hidden="1"/>
    </xf>
    <xf numFmtId="49" fontId="7" fillId="0" borderId="4" xfId="0" applyNumberFormat="1" applyFont="1" applyBorder="1" applyAlignment="1" applyProtection="1">
      <alignment horizontal="center" vertical="center"/>
      <protection hidden="1"/>
    </xf>
    <xf numFmtId="49" fontId="7" fillId="0" borderId="1" xfId="0" applyNumberFormat="1" applyFont="1" applyBorder="1" applyAlignment="1" applyProtection="1">
      <alignment horizontal="center" vertical="center"/>
      <protection hidden="1"/>
    </xf>
    <xf numFmtId="40" fontId="7" fillId="4" borderId="1" xfId="6" applyFont="1" applyFill="1" applyBorder="1" applyAlignment="1" applyProtection="1">
      <alignment vertical="center" wrapText="1"/>
    </xf>
    <xf numFmtId="0" fontId="2" fillId="0" borderId="3" xfId="0" applyFont="1" applyBorder="1" applyAlignment="1" applyProtection="1">
      <alignment vertical="center"/>
      <protection hidden="1"/>
    </xf>
    <xf numFmtId="0" fontId="2" fillId="0" borderId="1" xfId="0" applyFont="1" applyBorder="1" applyAlignment="1" applyProtection="1">
      <alignment vertical="center"/>
      <protection hidden="1"/>
    </xf>
    <xf numFmtId="40" fontId="7" fillId="0" borderId="1" xfId="6" applyFont="1" applyFill="1" applyBorder="1" applyAlignment="1" applyProtection="1">
      <alignment vertical="center" wrapText="1"/>
    </xf>
    <xf numFmtId="0" fontId="3" fillId="0" borderId="1" xfId="0" applyFont="1" applyBorder="1" applyAlignment="1" applyProtection="1">
      <alignment vertical="center"/>
      <protection hidden="1"/>
    </xf>
    <xf numFmtId="4" fontId="2" fillId="0" borderId="3" xfId="0" applyNumberFormat="1" applyFont="1" applyFill="1" applyBorder="1" applyAlignment="1" applyProtection="1">
      <alignment vertical="center"/>
      <protection hidden="1"/>
    </xf>
    <xf numFmtId="0" fontId="4" fillId="0" borderId="3" xfId="0" applyFont="1" applyBorder="1" applyAlignment="1" applyProtection="1">
      <alignment horizontal="center" vertical="center"/>
      <protection hidden="1"/>
    </xf>
    <xf numFmtId="4" fontId="4" fillId="0" borderId="3" xfId="0" applyNumberFormat="1" applyFont="1" applyFill="1" applyBorder="1" applyAlignment="1" applyProtection="1">
      <alignment horizontal="center" vertical="center"/>
      <protection hidden="1"/>
    </xf>
    <xf numFmtId="4" fontId="3" fillId="0" borderId="3" xfId="0" applyNumberFormat="1" applyFont="1" applyFill="1" applyBorder="1" applyAlignment="1" applyProtection="1">
      <alignment vertical="center"/>
      <protection hidden="1"/>
    </xf>
    <xf numFmtId="4" fontId="3" fillId="4" borderId="3" xfId="0" applyNumberFormat="1" applyFont="1" applyFill="1" applyBorder="1" applyAlignment="1">
      <alignment horizontal="center" vertical="center"/>
    </xf>
    <xf numFmtId="0" fontId="2" fillId="4" borderId="1" xfId="0" applyFont="1" applyFill="1" applyBorder="1" applyAlignment="1" applyProtection="1">
      <alignment vertical="center"/>
      <protection hidden="1"/>
    </xf>
    <xf numFmtId="4" fontId="3" fillId="0" borderId="3" xfId="0" applyNumberFormat="1" applyFont="1" applyFill="1" applyBorder="1" applyAlignment="1">
      <alignment horizontal="center" vertical="center"/>
    </xf>
    <xf numFmtId="0" fontId="4" fillId="0" borderId="3" xfId="0" applyFont="1" applyFill="1" applyBorder="1" applyAlignment="1" applyProtection="1">
      <alignment horizontal="center" vertical="center"/>
      <protection hidden="1"/>
    </xf>
    <xf numFmtId="0" fontId="3" fillId="0" borderId="3" xfId="0" applyFont="1" applyBorder="1" applyAlignment="1" applyProtection="1">
      <alignment vertical="center"/>
      <protection hidden="1"/>
    </xf>
    <xf numFmtId="4" fontId="2" fillId="0" borderId="3" xfId="0" applyNumberFormat="1" applyFont="1" applyBorder="1" applyAlignment="1" applyProtection="1">
      <alignment vertical="center"/>
      <protection hidden="1"/>
    </xf>
    <xf numFmtId="1" fontId="7" fillId="0" borderId="1" xfId="6" applyNumberFormat="1" applyFont="1" applyFill="1" applyBorder="1" applyAlignment="1" applyProtection="1">
      <alignment horizontal="center" vertical="center" wrapText="1"/>
    </xf>
    <xf numFmtId="40" fontId="2" fillId="0" borderId="1" xfId="0" applyNumberFormat="1" applyFont="1" applyBorder="1" applyAlignment="1" applyProtection="1">
      <alignment vertical="center"/>
      <protection hidden="1"/>
    </xf>
    <xf numFmtId="40" fontId="7" fillId="2" borderId="1" xfId="6" applyFont="1" applyFill="1" applyBorder="1" applyAlignment="1" applyProtection="1">
      <alignment vertical="center" wrapText="1"/>
    </xf>
    <xf numFmtId="40" fontId="7" fillId="2" borderId="10" xfId="6" applyNumberFormat="1" applyFont="1" applyFill="1" applyBorder="1" applyAlignment="1" applyProtection="1">
      <alignment vertical="center" wrapText="1"/>
    </xf>
    <xf numFmtId="4" fontId="2" fillId="0" borderId="1" xfId="0" applyNumberFormat="1" applyFont="1" applyBorder="1" applyAlignment="1" applyProtection="1">
      <alignment vertical="center"/>
      <protection hidden="1"/>
    </xf>
    <xf numFmtId="0" fontId="5" fillId="0" borderId="4"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4" fontId="5" fillId="0" borderId="49" xfId="0" applyNumberFormat="1" applyFont="1" applyBorder="1" applyAlignment="1" applyProtection="1">
      <alignment vertical="center" wrapText="1"/>
      <protection locked="0"/>
    </xf>
    <xf numFmtId="0" fontId="6" fillId="4" borderId="0" xfId="0" applyFont="1" applyFill="1" applyBorder="1" applyAlignment="1" applyProtection="1">
      <alignment horizontal="left"/>
    </xf>
    <xf numFmtId="0" fontId="5" fillId="0" borderId="4" xfId="0" applyFont="1" applyBorder="1" applyAlignment="1" applyProtection="1">
      <alignment vertical="center" wrapText="1"/>
    </xf>
    <xf numFmtId="0" fontId="5" fillId="0" borderId="46" xfId="0" applyFont="1" applyBorder="1" applyAlignment="1" applyProtection="1">
      <alignment vertical="top" wrapText="1"/>
    </xf>
    <xf numFmtId="4" fontId="5" fillId="0" borderId="46" xfId="0" applyNumberFormat="1" applyFont="1" applyBorder="1" applyAlignment="1" applyProtection="1">
      <alignment vertical="center" wrapText="1"/>
    </xf>
    <xf numFmtId="4" fontId="5" fillId="6" borderId="24" xfId="0" applyNumberFormat="1" applyFont="1" applyFill="1" applyBorder="1" applyAlignment="1" applyProtection="1">
      <alignment horizontal="center" vertical="center"/>
    </xf>
    <xf numFmtId="0" fontId="5" fillId="4" borderId="17" xfId="0" applyFont="1" applyFill="1" applyBorder="1" applyAlignment="1" applyProtection="1">
      <alignment horizontal="center" vertical="center"/>
    </xf>
    <xf numFmtId="0" fontId="7" fillId="4" borderId="18" xfId="0" applyFont="1" applyFill="1" applyBorder="1" applyAlignment="1" applyProtection="1">
      <alignment horizontal="left" vertical="center"/>
    </xf>
    <xf numFmtId="0" fontId="7" fillId="6" borderId="11" xfId="0" applyFont="1" applyFill="1" applyBorder="1" applyAlignment="1" applyProtection="1">
      <alignment horizontal="center" vertical="center"/>
    </xf>
    <xf numFmtId="1" fontId="5" fillId="6" borderId="8" xfId="0" applyNumberFormat="1" applyFont="1" applyFill="1" applyBorder="1" applyAlignment="1" applyProtection="1">
      <alignment horizontal="left" vertical="center"/>
    </xf>
    <xf numFmtId="0" fontId="5" fillId="6" borderId="8" xfId="0" applyFont="1" applyFill="1" applyBorder="1" applyAlignment="1" applyProtection="1">
      <alignment horizontal="left" vertical="center" wrapText="1"/>
    </xf>
    <xf numFmtId="3" fontId="5" fillId="6" borderId="8" xfId="0" applyNumberFormat="1" applyFont="1" applyFill="1" applyBorder="1" applyAlignment="1" applyProtection="1">
      <alignment horizontal="center" vertical="center"/>
    </xf>
    <xf numFmtId="49" fontId="5" fillId="6" borderId="8" xfId="0" applyNumberFormat="1" applyFont="1" applyFill="1" applyBorder="1" applyAlignment="1" applyProtection="1">
      <alignment horizontal="center" vertical="center"/>
    </xf>
    <xf numFmtId="4" fontId="5" fillId="6" borderId="8" xfId="0" applyNumberFormat="1" applyFont="1" applyFill="1" applyBorder="1" applyAlignment="1" applyProtection="1">
      <alignment horizontal="right" vertical="center"/>
    </xf>
    <xf numFmtId="4" fontId="5" fillId="6" borderId="14" xfId="6" applyNumberFormat="1" applyFont="1" applyFill="1" applyBorder="1" applyAlignment="1" applyProtection="1">
      <alignment horizontal="right" vertical="center"/>
    </xf>
    <xf numFmtId="0" fontId="7" fillId="4" borderId="9" xfId="0" applyFont="1" applyFill="1" applyBorder="1" applyAlignment="1" applyProtection="1">
      <alignment horizontal="center" vertical="center"/>
    </xf>
    <xf numFmtId="1" fontId="7" fillId="4" borderId="1" xfId="0" applyNumberFormat="1" applyFont="1" applyFill="1" applyBorder="1" applyAlignment="1" applyProtection="1">
      <alignment horizontal="left" vertical="center" wrapText="1"/>
    </xf>
    <xf numFmtId="3" fontId="7" fillId="4"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xf>
    <xf numFmtId="4" fontId="7" fillId="4" borderId="10" xfId="6" applyNumberFormat="1" applyFont="1" applyFill="1" applyBorder="1" applyAlignment="1" applyProtection="1">
      <alignment horizontal="right" vertical="center" wrapText="1"/>
    </xf>
    <xf numFmtId="164" fontId="7" fillId="4" borderId="2"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7" xfId="0" applyFont="1" applyFill="1" applyBorder="1" applyAlignment="1" applyProtection="1">
      <alignment horizontal="left" vertical="center" wrapText="1"/>
    </xf>
    <xf numFmtId="4" fontId="7" fillId="4" borderId="1" xfId="0" applyNumberFormat="1" applyFont="1" applyFill="1" applyBorder="1" applyAlignment="1" applyProtection="1">
      <alignment horizontal="right" vertical="center"/>
    </xf>
    <xf numFmtId="164" fontId="5" fillId="4" borderId="2" xfId="0" applyNumberFormat="1" applyFont="1" applyFill="1" applyBorder="1" applyAlignment="1" applyProtection="1">
      <alignment horizontal="center" vertical="center"/>
    </xf>
    <xf numFmtId="3" fontId="7" fillId="4" borderId="7" xfId="0" applyNumberFormat="1" applyFont="1" applyFill="1" applyBorder="1" applyAlignment="1" applyProtection="1">
      <alignment horizontal="center" vertical="center"/>
    </xf>
    <xf numFmtId="49" fontId="7" fillId="4" borderId="7" xfId="0" applyNumberFormat="1" applyFont="1" applyFill="1" applyBorder="1" applyAlignment="1" applyProtection="1">
      <alignment horizontal="center" vertical="center"/>
    </xf>
    <xf numFmtId="4" fontId="7" fillId="4" borderId="7" xfId="0" applyNumberFormat="1" applyFont="1" applyFill="1" applyBorder="1" applyAlignment="1" applyProtection="1">
      <alignment horizontal="right" vertical="center"/>
    </xf>
    <xf numFmtId="164" fontId="7" fillId="8" borderId="28" xfId="0" applyNumberFormat="1" applyFont="1" applyFill="1" applyBorder="1" applyAlignment="1" applyProtection="1">
      <alignment horizontal="center" vertical="top"/>
    </xf>
    <xf numFmtId="1" fontId="7" fillId="8" borderId="27" xfId="0" applyNumberFormat="1" applyFont="1" applyFill="1" applyBorder="1" applyAlignment="1" applyProtection="1">
      <alignment horizontal="left" vertical="center"/>
    </xf>
    <xf numFmtId="0" fontId="5" fillId="8" borderId="26" xfId="0" applyFont="1" applyFill="1" applyBorder="1" applyAlignment="1" applyProtection="1">
      <alignment vertical="top" wrapText="1"/>
    </xf>
    <xf numFmtId="3" fontId="7" fillId="8" borderId="26" xfId="0" applyNumberFormat="1" applyFont="1" applyFill="1" applyBorder="1" applyAlignment="1" applyProtection="1">
      <alignment horizontal="center" vertical="center"/>
    </xf>
    <xf numFmtId="0" fontId="7" fillId="8" borderId="26" xfId="0" applyFont="1" applyFill="1" applyBorder="1" applyAlignment="1" applyProtection="1">
      <alignment horizontal="center" vertical="center"/>
    </xf>
    <xf numFmtId="4" fontId="5" fillId="8" borderId="26" xfId="0" applyNumberFormat="1" applyFont="1" applyFill="1" applyBorder="1" applyAlignment="1" applyProtection="1">
      <alignment horizontal="right" vertical="center"/>
    </xf>
    <xf numFmtId="4" fontId="5" fillId="8" borderId="29" xfId="6" applyNumberFormat="1" applyFont="1" applyFill="1" applyBorder="1" applyAlignment="1" applyProtection="1">
      <alignment horizontal="right" vertical="center"/>
    </xf>
    <xf numFmtId="164" fontId="5" fillId="6" borderId="11" xfId="0" applyNumberFormat="1" applyFont="1" applyFill="1" applyBorder="1" applyAlignment="1" applyProtection="1">
      <alignment horizontal="center" vertical="center"/>
    </xf>
    <xf numFmtId="3" fontId="7" fillId="6" borderId="8" xfId="0" applyNumberFormat="1" applyFont="1" applyFill="1" applyBorder="1" applyAlignment="1" applyProtection="1">
      <alignment horizontal="center" vertical="center"/>
    </xf>
    <xf numFmtId="49" fontId="7" fillId="6" borderId="8" xfId="0" applyNumberFormat="1" applyFont="1" applyFill="1" applyBorder="1" applyAlignment="1" applyProtection="1">
      <alignment horizontal="center" vertical="center"/>
    </xf>
    <xf numFmtId="4" fontId="13" fillId="6" borderId="8" xfId="0" applyNumberFormat="1" applyFont="1" applyFill="1" applyBorder="1" applyAlignment="1" applyProtection="1">
      <alignment horizontal="right" vertical="center"/>
    </xf>
    <xf numFmtId="4" fontId="13" fillId="6" borderId="14" xfId="6" applyNumberFormat="1" applyFont="1" applyFill="1" applyBorder="1" applyAlignment="1" applyProtection="1">
      <alignment horizontal="right" vertical="center"/>
    </xf>
    <xf numFmtId="164" fontId="5" fillId="5" borderId="9" xfId="0" applyNumberFormat="1" applyFont="1" applyFill="1" applyBorder="1" applyAlignment="1" applyProtection="1">
      <alignment horizontal="center" vertical="center"/>
    </xf>
    <xf numFmtId="1" fontId="5" fillId="5" borderId="4" xfId="0" applyNumberFormat="1" applyFont="1" applyFill="1" applyBorder="1" applyAlignment="1" applyProtection="1">
      <alignment horizontal="left" vertical="center"/>
    </xf>
    <xf numFmtId="0" fontId="9" fillId="5" borderId="4" xfId="0" applyFont="1" applyFill="1" applyBorder="1" applyAlignment="1" applyProtection="1">
      <alignment horizontal="left" vertical="center" wrapText="1"/>
    </xf>
    <xf numFmtId="3" fontId="7" fillId="5" borderId="4" xfId="0" applyNumberFormat="1" applyFont="1" applyFill="1" applyBorder="1" applyAlignment="1" applyProtection="1">
      <alignment horizontal="center" vertical="center"/>
    </xf>
    <xf numFmtId="49" fontId="7" fillId="5" borderId="4" xfId="0" applyNumberFormat="1" applyFont="1" applyFill="1" applyBorder="1" applyAlignment="1" applyProtection="1">
      <alignment horizontal="center" vertical="center"/>
    </xf>
    <xf numFmtId="4" fontId="7" fillId="5" borderId="4" xfId="0" applyNumberFormat="1" applyFont="1" applyFill="1" applyBorder="1" applyAlignment="1" applyProtection="1">
      <alignment horizontal="right" vertical="center"/>
    </xf>
    <xf numFmtId="4" fontId="5" fillId="5" borderId="13" xfId="6" applyNumberFormat="1" applyFont="1" applyFill="1" applyBorder="1" applyAlignment="1" applyProtection="1">
      <alignment horizontal="right" vertical="center"/>
    </xf>
    <xf numFmtId="164" fontId="5" fillId="0" borderId="2" xfId="0" applyNumberFormat="1" applyFont="1" applyFill="1" applyBorder="1" applyAlignment="1" applyProtection="1">
      <alignment horizontal="center" vertical="center"/>
    </xf>
    <xf numFmtId="1" fontId="5" fillId="0" borderId="1" xfId="0" applyNumberFormat="1" applyFont="1" applyFill="1" applyBorder="1" applyAlignment="1" applyProtection="1">
      <alignment horizontal="left" vertical="center"/>
    </xf>
    <xf numFmtId="0" fontId="5" fillId="0" borderId="1" xfId="0" applyFont="1" applyFill="1" applyBorder="1" applyAlignment="1" applyProtection="1">
      <alignment horizontal="left" vertical="center" wrapText="1"/>
    </xf>
    <xf numFmtId="3"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right" vertical="center"/>
    </xf>
    <xf numFmtId="4" fontId="5" fillId="0" borderId="10" xfId="6" applyNumberFormat="1" applyFont="1" applyFill="1" applyBorder="1" applyAlignment="1" applyProtection="1">
      <alignment horizontal="right" vertical="center"/>
    </xf>
    <xf numFmtId="49" fontId="7" fillId="4" borderId="1" xfId="0" applyNumberFormat="1" applyFont="1" applyFill="1" applyBorder="1" applyAlignment="1" applyProtection="1">
      <alignment horizontal="center" vertical="center"/>
    </xf>
    <xf numFmtId="1" fontId="5" fillId="4" borderId="1" xfId="0" applyNumberFormat="1" applyFont="1" applyFill="1" applyBorder="1" applyAlignment="1" applyProtection="1">
      <alignment horizontal="left" vertical="center"/>
    </xf>
    <xf numFmtId="0" fontId="5" fillId="4" borderId="1" xfId="0" applyFont="1" applyFill="1" applyBorder="1" applyAlignment="1" applyProtection="1">
      <alignment horizontal="left" vertical="center" wrapText="1"/>
    </xf>
    <xf numFmtId="3" fontId="5" fillId="4" borderId="1" xfId="0" applyNumberFormat="1" applyFont="1" applyFill="1" applyBorder="1" applyAlignment="1" applyProtection="1">
      <alignment horizontal="center" vertical="center"/>
    </xf>
    <xf numFmtId="49" fontId="5" fillId="4" borderId="1" xfId="0" applyNumberFormat="1" applyFont="1" applyFill="1" applyBorder="1" applyAlignment="1" applyProtection="1">
      <alignment horizontal="center" vertical="center"/>
    </xf>
    <xf numFmtId="4" fontId="5" fillId="4" borderId="1" xfId="0" applyNumberFormat="1" applyFont="1" applyFill="1" applyBorder="1" applyAlignment="1" applyProtection="1">
      <alignment horizontal="right" vertical="center"/>
    </xf>
    <xf numFmtId="4" fontId="5" fillId="4" borderId="10" xfId="6" applyNumberFormat="1" applyFont="1" applyFill="1" applyBorder="1" applyAlignment="1" applyProtection="1">
      <alignment horizontal="right" vertical="center" wrapText="1"/>
    </xf>
    <xf numFmtId="164" fontId="7" fillId="4" borderId="2" xfId="0" applyNumberFormat="1" applyFont="1" applyFill="1" applyBorder="1" applyAlignment="1" applyProtection="1">
      <alignment horizontal="center" vertical="center"/>
    </xf>
    <xf numFmtId="1" fontId="7" fillId="4" borderId="1" xfId="0" applyNumberFormat="1" applyFont="1" applyFill="1" applyBorder="1" applyAlignment="1" applyProtection="1">
      <alignment horizontal="left" vertical="center"/>
    </xf>
    <xf numFmtId="3" fontId="7" fillId="4" borderId="1" xfId="0" applyNumberFormat="1" applyFont="1" applyFill="1" applyBorder="1" applyAlignment="1" applyProtection="1">
      <alignment horizontal="center" vertical="center"/>
    </xf>
    <xf numFmtId="164" fontId="7" fillId="0" borderId="2" xfId="0" applyNumberFormat="1"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164" fontId="7" fillId="0" borderId="2" xfId="0" applyNumberFormat="1" applyFont="1" applyFill="1" applyBorder="1" applyAlignment="1" applyProtection="1">
      <alignment horizontal="center" vertical="center" wrapText="1"/>
    </xf>
    <xf numFmtId="1" fontId="7" fillId="0" borderId="1" xfId="0" applyNumberFormat="1" applyFont="1" applyFill="1" applyBorder="1" applyAlignment="1" applyProtection="1">
      <alignment horizontal="left" vertical="center"/>
    </xf>
    <xf numFmtId="3" fontId="7" fillId="0" borderId="1" xfId="0" applyNumberFormat="1" applyFont="1" applyFill="1" applyBorder="1" applyAlignment="1" applyProtection="1">
      <alignment horizontal="center" vertical="center"/>
    </xf>
    <xf numFmtId="4" fontId="7" fillId="0" borderId="10" xfId="6" applyNumberFormat="1" applyFont="1" applyFill="1" applyBorder="1" applyAlignment="1" applyProtection="1">
      <alignment horizontal="right" vertical="center" wrapText="1"/>
    </xf>
    <xf numFmtId="4" fontId="7" fillId="4" borderId="10" xfId="6" applyNumberFormat="1" applyFont="1" applyFill="1" applyBorder="1" applyAlignment="1" applyProtection="1">
      <alignment horizontal="right" vertical="center"/>
    </xf>
    <xf numFmtId="0" fontId="7" fillId="0" borderId="1" xfId="0" applyFont="1" applyFill="1" applyBorder="1" applyAlignment="1" applyProtection="1">
      <alignment vertical="center" wrapText="1"/>
    </xf>
    <xf numFmtId="0" fontId="7" fillId="4" borderId="1" xfId="0" applyFont="1" applyFill="1" applyBorder="1" applyAlignment="1" applyProtection="1">
      <alignment vertical="center"/>
    </xf>
    <xf numFmtId="0" fontId="7" fillId="0" borderId="0" xfId="0" applyFont="1" applyBorder="1" applyAlignment="1" applyProtection="1">
      <alignment horizontal="left" vertical="center"/>
    </xf>
    <xf numFmtId="0" fontId="7" fillId="0" borderId="7" xfId="0" applyFont="1" applyFill="1" applyBorder="1" applyAlignment="1" applyProtection="1">
      <alignment horizontal="center" vertical="center"/>
    </xf>
    <xf numFmtId="0" fontId="7" fillId="0" borderId="1" xfId="0" applyFont="1" applyFill="1" applyBorder="1" applyAlignment="1" applyProtection="1">
      <alignment horizontal="left" vertical="center"/>
    </xf>
    <xf numFmtId="40" fontId="7" fillId="4" borderId="10" xfId="6" applyFont="1" applyFill="1" applyBorder="1" applyAlignment="1" applyProtection="1">
      <alignment horizontal="right" vertical="center"/>
    </xf>
    <xf numFmtId="0" fontId="7" fillId="0" borderId="1" xfId="0" applyFont="1" applyFill="1" applyBorder="1" applyAlignment="1" applyProtection="1">
      <alignment horizontal="center" vertical="center"/>
    </xf>
    <xf numFmtId="4" fontId="5" fillId="0" borderId="10" xfId="6" applyNumberFormat="1" applyFont="1" applyFill="1" applyBorder="1" applyAlignment="1" applyProtection="1">
      <alignment horizontal="right" vertical="center" wrapText="1"/>
    </xf>
    <xf numFmtId="0" fontId="7" fillId="0" borderId="1" xfId="0" applyFont="1" applyBorder="1" applyAlignment="1" applyProtection="1">
      <alignment vertical="center"/>
    </xf>
    <xf numFmtId="0" fontId="7" fillId="2" borderId="1" xfId="0" applyFont="1" applyFill="1" applyBorder="1" applyAlignment="1" applyProtection="1">
      <alignment vertical="center" wrapText="1"/>
    </xf>
    <xf numFmtId="49" fontId="7" fillId="2" borderId="1" xfId="0" applyNumberFormat="1" applyFont="1" applyFill="1" applyBorder="1" applyAlignment="1" applyProtection="1">
      <alignment horizontal="center" vertical="center" wrapText="1"/>
    </xf>
    <xf numFmtId="164" fontId="5" fillId="0" borderId="2" xfId="0" applyNumberFormat="1" applyFont="1" applyFill="1" applyBorder="1" applyAlignment="1" applyProtection="1">
      <alignment horizontal="center" vertical="center" wrapText="1"/>
    </xf>
    <xf numFmtId="1" fontId="5" fillId="0" borderId="1" xfId="0" applyNumberFormat="1" applyFont="1" applyFill="1" applyBorder="1" applyAlignment="1" applyProtection="1">
      <alignment horizontal="left" vertical="center" wrapText="1"/>
    </xf>
    <xf numFmtId="3" fontId="5" fillId="0" borderId="1" xfId="0" applyNumberFormat="1" applyFont="1" applyFill="1" applyBorder="1" applyAlignment="1" applyProtection="1">
      <alignment horizontal="center" vertical="center" wrapText="1"/>
    </xf>
    <xf numFmtId="49" fontId="5" fillId="4" borderId="1" xfId="0" applyNumberFormat="1" applyFont="1" applyFill="1" applyBorder="1" applyAlignment="1" applyProtection="1">
      <alignment horizontal="center" vertical="center" wrapText="1"/>
    </xf>
    <xf numFmtId="4" fontId="5" fillId="4" borderId="1" xfId="0" applyNumberFormat="1" applyFont="1" applyFill="1" applyBorder="1" applyAlignment="1" applyProtection="1">
      <alignment horizontal="right" vertical="center" wrapText="1"/>
    </xf>
    <xf numFmtId="1"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49" fontId="7" fillId="0" borderId="1" xfId="0" applyNumberFormat="1" applyFont="1" applyBorder="1" applyAlignment="1" applyProtection="1">
      <alignment horizontal="center" vertical="center"/>
    </xf>
    <xf numFmtId="4" fontId="7" fillId="0" borderId="1" xfId="0" applyNumberFormat="1" applyFont="1" applyFill="1" applyBorder="1" applyAlignment="1" applyProtection="1">
      <alignment horizontal="right" vertical="center"/>
    </xf>
    <xf numFmtId="0" fontId="7" fillId="0" borderId="1" xfId="0" applyFont="1" applyBorder="1" applyAlignment="1" applyProtection="1">
      <alignment vertical="center" wrapText="1"/>
    </xf>
    <xf numFmtId="0" fontId="7" fillId="0" borderId="1" xfId="0" applyFont="1" applyFill="1" applyBorder="1" applyAlignment="1" applyProtection="1">
      <alignment vertical="center"/>
    </xf>
    <xf numFmtId="4" fontId="7" fillId="0" borderId="10" xfId="6" applyNumberFormat="1" applyFont="1" applyFill="1" applyBorder="1" applyAlignment="1" applyProtection="1">
      <alignment horizontal="right" vertical="center"/>
    </xf>
    <xf numFmtId="40" fontId="7" fillId="0" borderId="10" xfId="6" applyFont="1" applyFill="1" applyBorder="1" applyAlignment="1" applyProtection="1">
      <alignment horizontal="right" vertical="center"/>
    </xf>
    <xf numFmtId="1" fontId="7" fillId="0" borderId="1" xfId="0" applyNumberFormat="1" applyFont="1" applyBorder="1" applyAlignment="1" applyProtection="1">
      <alignment horizontal="left" vertical="center"/>
    </xf>
    <xf numFmtId="40" fontId="5" fillId="4" borderId="10" xfId="6" applyFont="1" applyFill="1" applyBorder="1" applyAlignment="1" applyProtection="1">
      <alignment horizontal="right" vertical="center"/>
    </xf>
    <xf numFmtId="49" fontId="7" fillId="4" borderId="1" xfId="0" applyNumberFormat="1" applyFont="1" applyFill="1" applyBorder="1" applyAlignment="1" applyProtection="1">
      <alignment horizontal="center" vertical="center" wrapText="1"/>
    </xf>
    <xf numFmtId="40" fontId="5" fillId="0" borderId="10" xfId="6" applyFont="1" applyFill="1" applyBorder="1" applyAlignment="1" applyProtection="1">
      <alignment horizontal="right" vertical="center"/>
    </xf>
    <xf numFmtId="0" fontId="7" fillId="0" borderId="1" xfId="0" applyNumberFormat="1" applyFont="1" applyFill="1" applyBorder="1" applyAlignment="1" applyProtection="1">
      <alignment vertical="center" wrapText="1"/>
    </xf>
    <xf numFmtId="3" fontId="7" fillId="0" borderId="1" xfId="0" applyNumberFormat="1" applyFont="1" applyFill="1" applyBorder="1" applyAlignment="1" applyProtection="1">
      <alignment horizontal="center" vertical="center" wrapText="1"/>
    </xf>
    <xf numFmtId="0" fontId="7" fillId="4" borderId="1" xfId="0" applyNumberFormat="1" applyFont="1" applyFill="1" applyBorder="1" applyAlignment="1" applyProtection="1">
      <alignment vertical="center" wrapText="1"/>
    </xf>
    <xf numFmtId="4"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4" borderId="1" xfId="0" applyFont="1" applyFill="1" applyBorder="1" applyAlignment="1" applyProtection="1">
      <alignment horizontal="right" vertical="center"/>
    </xf>
    <xf numFmtId="0" fontId="5" fillId="0" borderId="1"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2" xfId="0" applyFont="1" applyFill="1" applyBorder="1" applyAlignment="1" applyProtection="1">
      <alignment vertical="center"/>
    </xf>
    <xf numFmtId="0" fontId="5" fillId="0" borderId="2" xfId="0" applyFont="1" applyFill="1" applyBorder="1" applyAlignment="1" applyProtection="1">
      <alignment vertical="center"/>
    </xf>
    <xf numFmtId="49" fontId="5"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right" vertical="center" wrapText="1"/>
    </xf>
    <xf numFmtId="0" fontId="7" fillId="0" borderId="2" xfId="0" applyFont="1" applyFill="1" applyBorder="1" applyAlignment="1" applyProtection="1">
      <alignment vertical="center" wrapText="1"/>
    </xf>
    <xf numFmtId="164" fontId="7" fillId="5" borderId="2" xfId="0" applyNumberFormat="1" applyFont="1" applyFill="1" applyBorder="1" applyAlignment="1" applyProtection="1">
      <alignment horizontal="center" vertical="center"/>
    </xf>
    <xf numFmtId="1" fontId="5" fillId="5" borderId="1" xfId="0" applyNumberFormat="1" applyFont="1" applyFill="1" applyBorder="1" applyAlignment="1" applyProtection="1">
      <alignment horizontal="left" vertical="center"/>
    </xf>
    <xf numFmtId="0" fontId="9" fillId="5" borderId="1" xfId="0" applyFont="1" applyFill="1" applyBorder="1" applyAlignment="1" applyProtection="1">
      <alignment vertical="center" wrapText="1"/>
    </xf>
    <xf numFmtId="3" fontId="10"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xf>
    <xf numFmtId="4" fontId="10" fillId="5" borderId="1" xfId="0" applyNumberFormat="1" applyFont="1" applyFill="1" applyBorder="1" applyAlignment="1" applyProtection="1">
      <alignment horizontal="right" vertical="center"/>
    </xf>
    <xf numFmtId="4" fontId="9" fillId="5" borderId="10" xfId="6" applyNumberFormat="1" applyFont="1" applyFill="1" applyBorder="1" applyAlignment="1" applyProtection="1">
      <alignment horizontal="right" vertical="center"/>
    </xf>
    <xf numFmtId="0" fontId="7" fillId="0" borderId="1" xfId="0" applyFont="1" applyFill="1" applyBorder="1" applyAlignment="1" applyProtection="1">
      <alignment horizontal="center" vertical="center" wrapText="1"/>
    </xf>
    <xf numFmtId="0" fontId="7" fillId="3" borderId="1" xfId="0" applyFont="1" applyFill="1" applyBorder="1" applyAlignment="1" applyProtection="1">
      <alignment vertical="center"/>
    </xf>
    <xf numFmtId="0" fontId="7" fillId="7" borderId="1" xfId="0" applyFont="1" applyFill="1" applyBorder="1" applyAlignment="1" applyProtection="1">
      <alignment vertical="center"/>
    </xf>
    <xf numFmtId="0" fontId="7" fillId="0" borderId="1" xfId="0" applyFont="1" applyBorder="1" applyAlignment="1" applyProtection="1">
      <alignment horizontal="center" vertical="center"/>
    </xf>
    <xf numFmtId="0" fontId="7" fillId="7" borderId="1" xfId="0" applyFont="1" applyFill="1" applyBorder="1" applyAlignment="1" applyProtection="1">
      <alignment horizontal="left" vertical="center"/>
    </xf>
    <xf numFmtId="0" fontId="7" fillId="4" borderId="1" xfId="0" applyFont="1" applyFill="1" applyBorder="1" applyAlignment="1" applyProtection="1">
      <alignment horizontal="left" vertical="center"/>
    </xf>
    <xf numFmtId="164" fontId="5" fillId="2" borderId="2" xfId="0" applyNumberFormat="1" applyFont="1" applyFill="1" applyBorder="1" applyAlignment="1" applyProtection="1">
      <alignment horizontal="center" vertical="center"/>
    </xf>
    <xf numFmtId="0" fontId="5" fillId="0" borderId="1" xfId="0" applyFont="1" applyBorder="1" applyAlignment="1" applyProtection="1">
      <alignment horizontal="center" vertical="center"/>
    </xf>
    <xf numFmtId="164" fontId="7" fillId="2" borderId="2" xfId="0" applyNumberFormat="1" applyFont="1" applyFill="1" applyBorder="1" applyAlignment="1" applyProtection="1">
      <alignment horizontal="center" vertical="center"/>
    </xf>
    <xf numFmtId="164" fontId="7" fillId="0" borderId="1" xfId="0" applyNumberFormat="1" applyFont="1" applyBorder="1" applyAlignment="1" applyProtection="1">
      <alignment horizontal="left" vertical="center" wrapText="1"/>
    </xf>
    <xf numFmtId="1" fontId="7"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166" fontId="7" fillId="0" borderId="1" xfId="0" applyNumberFormat="1" applyFont="1" applyFill="1" applyBorder="1" applyAlignment="1" applyProtection="1">
      <alignment horizontal="right" vertical="center" wrapText="1"/>
    </xf>
    <xf numFmtId="166" fontId="7" fillId="0" borderId="10" xfId="6" applyNumberFormat="1" applyFont="1" applyFill="1" applyBorder="1" applyAlignment="1" applyProtection="1">
      <alignment horizontal="right" vertical="center" wrapText="1"/>
    </xf>
    <xf numFmtId="0" fontId="7" fillId="0" borderId="0" xfId="0" applyFont="1" applyBorder="1" applyAlignment="1" applyProtection="1">
      <alignment vertical="center" wrapText="1"/>
    </xf>
    <xf numFmtId="1" fontId="5" fillId="0" borderId="1" xfId="0" applyNumberFormat="1" applyFont="1" applyFill="1" applyBorder="1" applyAlignment="1" applyProtection="1">
      <alignment horizontal="center" vertical="center"/>
    </xf>
    <xf numFmtId="166" fontId="5" fillId="0" borderId="1" xfId="0" applyNumberFormat="1" applyFont="1" applyFill="1" applyBorder="1" applyAlignment="1" applyProtection="1">
      <alignment horizontal="right" vertical="center" wrapText="1"/>
    </xf>
    <xf numFmtId="1" fontId="7" fillId="0"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left" vertical="center" wrapText="1"/>
    </xf>
    <xf numFmtId="164" fontId="7" fillId="8" borderId="2" xfId="0" applyNumberFormat="1" applyFont="1" applyFill="1" applyBorder="1" applyAlignment="1" applyProtection="1">
      <alignment horizontal="center" vertical="center"/>
    </xf>
    <xf numFmtId="1" fontId="7" fillId="8" borderId="3" xfId="0" applyNumberFormat="1" applyFont="1" applyFill="1" applyBorder="1" applyAlignment="1" applyProtection="1">
      <alignment horizontal="left" vertical="center"/>
    </xf>
    <xf numFmtId="0" fontId="5" fillId="8" borderId="1" xfId="0" applyFont="1" applyFill="1" applyBorder="1" applyAlignment="1" applyProtection="1">
      <alignment vertical="center" wrapText="1"/>
    </xf>
    <xf numFmtId="3" fontId="7" fillId="8" borderId="1" xfId="0" applyNumberFormat="1"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4" fontId="5" fillId="8" borderId="1" xfId="0" applyNumberFormat="1" applyFont="1" applyFill="1" applyBorder="1" applyAlignment="1" applyProtection="1">
      <alignment horizontal="right" vertical="center"/>
    </xf>
    <xf numFmtId="40" fontId="5" fillId="8" borderId="10" xfId="6" applyFont="1" applyFill="1" applyBorder="1" applyAlignment="1" applyProtection="1">
      <alignment horizontal="right" vertical="center"/>
    </xf>
    <xf numFmtId="3" fontId="5" fillId="5" borderId="1" xfId="0" applyNumberFormat="1" applyFont="1" applyFill="1" applyBorder="1" applyAlignment="1" applyProtection="1">
      <alignment horizontal="center" vertical="center"/>
    </xf>
    <xf numFmtId="49" fontId="5" fillId="5" borderId="1" xfId="0" applyNumberFormat="1" applyFont="1" applyFill="1" applyBorder="1" applyAlignment="1" applyProtection="1">
      <alignment horizontal="center" vertical="center"/>
    </xf>
    <xf numFmtId="4" fontId="5" fillId="5" borderId="1" xfId="0" applyNumberFormat="1" applyFont="1" applyFill="1" applyBorder="1" applyAlignment="1" applyProtection="1">
      <alignment horizontal="right" vertical="center"/>
    </xf>
    <xf numFmtId="4" fontId="5" fillId="5" borderId="10" xfId="6" applyNumberFormat="1" applyFont="1" applyFill="1" applyBorder="1" applyAlignment="1" applyProtection="1">
      <alignment horizontal="right" vertical="center"/>
    </xf>
    <xf numFmtId="0" fontId="5" fillId="4" borderId="1" xfId="0" applyFont="1" applyFill="1" applyBorder="1" applyAlignment="1" applyProtection="1">
      <alignment vertical="center" wrapText="1"/>
    </xf>
    <xf numFmtId="0" fontId="7" fillId="4" borderId="1" xfId="0" applyNumberFormat="1" applyFont="1" applyFill="1" applyBorder="1" applyAlignment="1" applyProtection="1">
      <alignment horizontal="left" vertical="center"/>
    </xf>
    <xf numFmtId="0" fontId="5" fillId="4" borderId="1" xfId="0" applyNumberFormat="1" applyFont="1" applyFill="1" applyBorder="1" applyAlignment="1" applyProtection="1">
      <alignment horizontal="left" vertical="center"/>
    </xf>
    <xf numFmtId="1" fontId="7" fillId="8" borderId="1" xfId="0" applyNumberFormat="1" applyFont="1" applyFill="1" applyBorder="1" applyAlignment="1" applyProtection="1">
      <alignment horizontal="left" vertical="center"/>
    </xf>
    <xf numFmtId="49" fontId="7" fillId="8" borderId="1" xfId="0" applyNumberFormat="1" applyFont="1" applyFill="1" applyBorder="1" applyAlignment="1" applyProtection="1">
      <alignment horizontal="center" vertical="center"/>
    </xf>
    <xf numFmtId="4" fontId="5" fillId="8" borderId="10" xfId="6" applyNumberFormat="1" applyFont="1" applyFill="1" applyBorder="1" applyAlignment="1" applyProtection="1">
      <alignment horizontal="right" vertical="center"/>
    </xf>
    <xf numFmtId="1" fontId="5" fillId="5" borderId="3" xfId="0" applyNumberFormat="1" applyFont="1" applyFill="1" applyBorder="1" applyAlignment="1" applyProtection="1">
      <alignment horizontal="left" vertical="center"/>
    </xf>
    <xf numFmtId="4" fontId="7" fillId="0" borderId="7" xfId="0" applyNumberFormat="1" applyFont="1" applyFill="1" applyBorder="1" applyAlignment="1" applyProtection="1">
      <alignment horizontal="right" vertical="center"/>
    </xf>
    <xf numFmtId="0" fontId="7" fillId="0" borderId="7" xfId="0" applyFont="1" applyFill="1" applyBorder="1" applyAlignment="1" applyProtection="1">
      <alignment horizontal="center" vertical="center" wrapText="1"/>
    </xf>
    <xf numFmtId="3" fontId="7" fillId="0" borderId="7" xfId="0" applyNumberFormat="1" applyFont="1" applyFill="1" applyBorder="1" applyAlignment="1" applyProtection="1">
      <alignment horizontal="center" vertical="center"/>
    </xf>
    <xf numFmtId="43" fontId="5" fillId="8" borderId="1" xfId="8" applyNumberFormat="1" applyFont="1" applyFill="1" applyBorder="1" applyAlignment="1" applyProtection="1">
      <alignment horizontal="right" vertical="center"/>
    </xf>
    <xf numFmtId="164" fontId="7" fillId="6" borderId="2" xfId="0" applyNumberFormat="1" applyFont="1" applyFill="1" applyBorder="1" applyAlignment="1" applyProtection="1">
      <alignment horizontal="center" vertical="center"/>
    </xf>
    <xf numFmtId="1" fontId="7" fillId="6" borderId="3" xfId="0" applyNumberFormat="1" applyFont="1" applyFill="1" applyBorder="1" applyAlignment="1" applyProtection="1">
      <alignment horizontal="left" vertical="center"/>
    </xf>
    <xf numFmtId="0" fontId="5" fillId="6" borderId="1" xfId="0" applyFont="1" applyFill="1" applyBorder="1" applyAlignment="1" applyProtection="1">
      <alignment vertical="center" wrapText="1"/>
    </xf>
    <xf numFmtId="3" fontId="7" fillId="6" borderId="1" xfId="0" applyNumberFormat="1" applyFont="1" applyFill="1" applyBorder="1" applyAlignment="1" applyProtection="1">
      <alignment horizontal="center" vertical="center"/>
    </xf>
    <xf numFmtId="49" fontId="7" fillId="6" borderId="1" xfId="0" applyNumberFormat="1" applyFont="1" applyFill="1" applyBorder="1" applyAlignment="1" applyProtection="1">
      <alignment horizontal="center" vertical="center"/>
    </xf>
    <xf numFmtId="4" fontId="5" fillId="6" borderId="1" xfId="0" applyNumberFormat="1" applyFont="1" applyFill="1" applyBorder="1" applyAlignment="1" applyProtection="1">
      <alignment horizontal="right" vertical="center"/>
    </xf>
    <xf numFmtId="4" fontId="5" fillId="6" borderId="10"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left" vertical="center" wrapText="1"/>
    </xf>
    <xf numFmtId="4" fontId="7" fillId="0" borderId="1" xfId="0" applyNumberFormat="1" applyFont="1" applyFill="1" applyBorder="1" applyAlignment="1" applyProtection="1">
      <alignment vertical="center" wrapText="1"/>
    </xf>
    <xf numFmtId="0" fontId="7" fillId="0" borderId="10" xfId="0" applyFont="1" applyFill="1" applyBorder="1" applyAlignment="1" applyProtection="1">
      <alignment vertical="center" wrapText="1"/>
    </xf>
    <xf numFmtId="0" fontId="7" fillId="0" borderId="1" xfId="0" applyNumberFormat="1" applyFont="1" applyFill="1" applyBorder="1" applyAlignment="1" applyProtection="1">
      <alignment horizontal="left" vertical="center" wrapText="1"/>
    </xf>
    <xf numFmtId="1" fontId="7" fillId="4" borderId="1" xfId="0" applyNumberFormat="1" applyFont="1" applyFill="1" applyBorder="1" applyAlignment="1" applyProtection="1">
      <alignment horizontal="center" vertical="center" wrapText="1"/>
    </xf>
    <xf numFmtId="4" fontId="7" fillId="4" borderId="10" xfId="6" applyNumberFormat="1" applyFont="1" applyFill="1" applyBorder="1" applyAlignment="1" applyProtection="1">
      <alignment vertical="center"/>
    </xf>
    <xf numFmtId="4" fontId="7" fillId="0" borderId="10" xfId="6" applyNumberFormat="1" applyFont="1" applyFill="1" applyBorder="1" applyAlignment="1" applyProtection="1">
      <alignment vertical="center"/>
    </xf>
    <xf numFmtId="164" fontId="7" fillId="6" borderId="6" xfId="0" applyNumberFormat="1" applyFont="1" applyFill="1" applyBorder="1" applyAlignment="1" applyProtection="1">
      <alignment horizontal="center" vertical="center"/>
    </xf>
    <xf numFmtId="1" fontId="7" fillId="6" borderId="7" xfId="0" applyNumberFormat="1" applyFont="1" applyFill="1" applyBorder="1" applyAlignment="1" applyProtection="1">
      <alignment horizontal="left" vertical="center"/>
    </xf>
    <xf numFmtId="0" fontId="5" fillId="6" borderId="7" xfId="0" applyFont="1" applyFill="1" applyBorder="1" applyAlignment="1" applyProtection="1">
      <alignment vertical="center"/>
    </xf>
    <xf numFmtId="3" fontId="7" fillId="6" borderId="7" xfId="0" applyNumberFormat="1" applyFont="1" applyFill="1" applyBorder="1" applyAlignment="1" applyProtection="1">
      <alignment horizontal="center" vertical="center"/>
    </xf>
    <xf numFmtId="49" fontId="7" fillId="6" borderId="7" xfId="0" applyNumberFormat="1" applyFont="1" applyFill="1" applyBorder="1" applyAlignment="1" applyProtection="1">
      <alignment horizontal="center" vertical="center"/>
    </xf>
    <xf numFmtId="4" fontId="5" fillId="6" borderId="7" xfId="0" applyNumberFormat="1" applyFont="1" applyFill="1" applyBorder="1" applyAlignment="1" applyProtection="1">
      <alignment horizontal="right" vertical="center"/>
    </xf>
    <xf numFmtId="40" fontId="5" fillId="6" borderId="12" xfId="6" applyFont="1" applyFill="1" applyBorder="1" applyAlignment="1" applyProtection="1">
      <alignment horizontal="right" vertical="center"/>
    </xf>
    <xf numFmtId="0" fontId="7" fillId="8" borderId="28" xfId="0" applyFont="1" applyFill="1" applyBorder="1" applyAlignment="1" applyProtection="1">
      <alignment horizontal="center" vertical="center"/>
    </xf>
    <xf numFmtId="0" fontId="7" fillId="8" borderId="26" xfId="0" applyFont="1" applyFill="1" applyBorder="1" applyAlignment="1" applyProtection="1">
      <alignment horizontal="left" vertical="center" wrapText="1"/>
    </xf>
    <xf numFmtId="0" fontId="9" fillId="8" borderId="26" xfId="0" applyFont="1" applyFill="1" applyBorder="1" applyAlignment="1" applyProtection="1">
      <alignment vertical="center"/>
    </xf>
    <xf numFmtId="49" fontId="7" fillId="8" borderId="26" xfId="0" applyNumberFormat="1" applyFont="1" applyFill="1" applyBorder="1" applyAlignment="1" applyProtection="1">
      <alignment horizontal="center" vertical="center"/>
    </xf>
    <xf numFmtId="4" fontId="5" fillId="8" borderId="29" xfId="0" applyNumberFormat="1" applyFont="1" applyFill="1" applyBorder="1" applyAlignment="1" applyProtection="1">
      <alignment horizontal="right" vertical="center"/>
    </xf>
    <xf numFmtId="4" fontId="7" fillId="6" borderId="8" xfId="0" applyNumberFormat="1" applyFont="1" applyFill="1" applyBorder="1" applyAlignment="1" applyProtection="1">
      <alignment horizontal="right" vertical="center"/>
    </xf>
    <xf numFmtId="4" fontId="7" fillId="6" borderId="14" xfId="6"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40" fontId="7" fillId="5" borderId="10" xfId="6" applyFont="1" applyFill="1" applyBorder="1" applyAlignment="1" applyProtection="1">
      <alignment horizontal="right" vertical="center"/>
    </xf>
    <xf numFmtId="4"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xf>
    <xf numFmtId="164" fontId="7" fillId="9" borderId="2" xfId="0" applyNumberFormat="1" applyFont="1" applyFill="1" applyBorder="1" applyAlignment="1" applyProtection="1">
      <alignment horizontal="center" vertical="center"/>
    </xf>
    <xf numFmtId="1" fontId="5" fillId="9" borderId="3" xfId="0" applyNumberFormat="1" applyFont="1" applyFill="1" applyBorder="1" applyAlignment="1" applyProtection="1">
      <alignment horizontal="left" vertical="center"/>
    </xf>
    <xf numFmtId="1" fontId="9" fillId="9" borderId="3" xfId="0" applyNumberFormat="1" applyFont="1" applyFill="1" applyBorder="1" applyAlignment="1" applyProtection="1">
      <alignment horizontal="left" vertical="center"/>
    </xf>
    <xf numFmtId="3" fontId="7" fillId="9" borderId="1" xfId="0" applyNumberFormat="1"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4" fontId="7" fillId="9" borderId="1" xfId="0" applyNumberFormat="1" applyFont="1" applyFill="1" applyBorder="1" applyAlignment="1" applyProtection="1">
      <alignment horizontal="right" vertical="center"/>
    </xf>
    <xf numFmtId="40" fontId="7" fillId="9" borderId="10" xfId="6" applyFont="1" applyFill="1" applyBorder="1" applyAlignment="1" applyProtection="1">
      <alignment horizontal="right" vertical="center"/>
    </xf>
    <xf numFmtId="1" fontId="5" fillId="0" borderId="1" xfId="0" applyNumberFormat="1" applyFont="1" applyBorder="1" applyAlignment="1" applyProtection="1">
      <alignment horizontal="left" vertical="center"/>
    </xf>
    <xf numFmtId="3" fontId="5" fillId="0" borderId="1" xfId="6" applyNumberFormat="1" applyFont="1" applyBorder="1" applyAlignment="1" applyProtection="1">
      <alignment horizontal="center" vertical="center"/>
    </xf>
    <xf numFmtId="4" fontId="5" fillId="0" borderId="1" xfId="0" applyNumberFormat="1" applyFont="1" applyBorder="1" applyAlignment="1" applyProtection="1">
      <alignment horizontal="right" vertical="center"/>
    </xf>
    <xf numFmtId="3" fontId="7" fillId="4" borderId="1" xfId="6" applyNumberFormat="1" applyFont="1" applyFill="1" applyBorder="1" applyAlignment="1" applyProtection="1">
      <alignment horizontal="center" vertical="center"/>
    </xf>
    <xf numFmtId="3" fontId="5" fillId="4" borderId="1" xfId="6" applyNumberFormat="1" applyFont="1" applyFill="1" applyBorder="1" applyAlignment="1" applyProtection="1">
      <alignment horizontal="center" vertical="center"/>
    </xf>
    <xf numFmtId="40" fontId="5" fillId="4" borderId="1" xfId="6" applyNumberFormat="1" applyFont="1" applyFill="1" applyBorder="1" applyAlignment="1" applyProtection="1">
      <alignment horizontal="right" vertical="center"/>
    </xf>
    <xf numFmtId="0" fontId="5" fillId="0" borderId="3" xfId="0" applyFont="1" applyBorder="1" applyAlignment="1" applyProtection="1">
      <alignment horizontal="left" vertical="center" wrapText="1"/>
    </xf>
    <xf numFmtId="0" fontId="5" fillId="0" borderId="1" xfId="0" applyFont="1" applyBorder="1" applyAlignment="1" applyProtection="1">
      <alignment vertical="center" wrapText="1"/>
    </xf>
    <xf numFmtId="0" fontId="7" fillId="0" borderId="3" xfId="0" applyFont="1" applyBorder="1" applyAlignment="1" applyProtection="1">
      <alignment horizontal="left" vertical="center" wrapText="1"/>
    </xf>
    <xf numFmtId="1" fontId="5" fillId="4" borderId="3" xfId="0" applyNumberFormat="1" applyFont="1" applyFill="1" applyBorder="1" applyAlignment="1" applyProtection="1">
      <alignment horizontal="left" vertical="center"/>
    </xf>
    <xf numFmtId="0" fontId="5" fillId="4" borderId="1" xfId="0" applyFont="1" applyFill="1" applyBorder="1" applyAlignment="1" applyProtection="1">
      <alignment horizontal="center" vertical="center"/>
    </xf>
    <xf numFmtId="4" fontId="5" fillId="4" borderId="10" xfId="6" applyNumberFormat="1" applyFont="1" applyFill="1" applyBorder="1" applyAlignment="1" applyProtection="1">
      <alignment horizontal="right" vertical="center"/>
    </xf>
    <xf numFmtId="0" fontId="7" fillId="4"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0" fontId="5" fillId="4" borderId="3" xfId="0" applyNumberFormat="1" applyFont="1" applyFill="1" applyBorder="1" applyAlignment="1" applyProtection="1">
      <alignment horizontal="left" vertical="center"/>
    </xf>
    <xf numFmtId="1" fontId="7" fillId="6" borderId="1" xfId="0" applyNumberFormat="1" applyFont="1" applyFill="1" applyBorder="1" applyAlignment="1" applyProtection="1">
      <alignment horizontal="left" vertical="center"/>
    </xf>
    <xf numFmtId="4" fontId="5" fillId="6" borderId="10" xfId="6"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7" fillId="0" borderId="2" xfId="0" applyFont="1" applyBorder="1" applyAlignment="1" applyProtection="1">
      <alignment vertical="center"/>
    </xf>
    <xf numFmtId="4" fontId="7" fillId="4" borderId="1" xfId="0" applyNumberFormat="1" applyFont="1" applyFill="1" applyBorder="1" applyAlignment="1" applyProtection="1">
      <alignment horizontal="center" vertical="center"/>
    </xf>
    <xf numFmtId="0" fontId="12" fillId="4" borderId="2" xfId="0" applyFont="1" applyFill="1" applyBorder="1" applyAlignment="1" applyProtection="1">
      <alignment vertical="center"/>
    </xf>
    <xf numFmtId="1" fontId="7" fillId="0" borderId="3" xfId="0" applyNumberFormat="1" applyFont="1" applyFill="1" applyBorder="1" applyAlignment="1" applyProtection="1">
      <alignment horizontal="left" vertical="center"/>
    </xf>
    <xf numFmtId="43" fontId="5" fillId="6" borderId="1" xfId="0" applyNumberFormat="1" applyFont="1" applyFill="1" applyBorder="1" applyAlignment="1" applyProtection="1">
      <alignment horizontal="right" vertical="center"/>
    </xf>
    <xf numFmtId="4" fontId="5" fillId="8" borderId="10" xfId="0" applyNumberFormat="1" applyFont="1" applyFill="1" applyBorder="1" applyAlignment="1" applyProtection="1">
      <alignment horizontal="right" vertical="center"/>
    </xf>
    <xf numFmtId="0" fontId="7" fillId="0" borderId="10" xfId="0" applyFont="1" applyFill="1" applyBorder="1" applyAlignment="1" applyProtection="1">
      <alignment horizontal="right" vertical="center" wrapText="1"/>
    </xf>
    <xf numFmtId="3" fontId="7"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3" fontId="7" fillId="4" borderId="7" xfId="0" applyNumberFormat="1" applyFont="1" applyFill="1" applyBorder="1" applyAlignment="1" applyProtection="1">
      <alignment horizontal="center" vertical="center" wrapText="1"/>
    </xf>
    <xf numFmtId="0" fontId="7" fillId="4" borderId="4" xfId="0" applyFont="1" applyFill="1" applyBorder="1" applyAlignment="1" applyProtection="1">
      <alignment vertical="center" wrapText="1"/>
    </xf>
    <xf numFmtId="3" fontId="7" fillId="4" borderId="4" xfId="0" applyNumberFormat="1" applyFont="1" applyFill="1" applyBorder="1" applyAlignment="1" applyProtection="1">
      <alignment horizontal="center" vertical="center" wrapText="1"/>
    </xf>
    <xf numFmtId="0" fontId="7" fillId="4" borderId="16" xfId="0" applyFont="1" applyFill="1" applyBorder="1" applyAlignment="1" applyProtection="1">
      <alignment horizontal="left" vertical="center" wrapText="1"/>
    </xf>
    <xf numFmtId="0" fontId="7" fillId="4" borderId="5" xfId="0" applyFont="1" applyFill="1" applyBorder="1" applyAlignment="1" applyProtection="1">
      <alignment horizontal="center" vertical="center" wrapText="1"/>
    </xf>
    <xf numFmtId="4" fontId="7" fillId="5" borderId="10" xfId="6" applyNumberFormat="1" applyFont="1" applyFill="1" applyBorder="1" applyAlignment="1" applyProtection="1">
      <alignment horizontal="right" vertical="center" wrapText="1"/>
    </xf>
    <xf numFmtId="0" fontId="7" fillId="6" borderId="1" xfId="0" applyFont="1" applyFill="1" applyBorder="1" applyAlignment="1" applyProtection="1">
      <alignment horizontal="center" vertical="center"/>
    </xf>
    <xf numFmtId="40" fontId="5" fillId="6" borderId="10" xfId="6" applyFont="1" applyFill="1" applyBorder="1" applyAlignment="1" applyProtection="1">
      <alignment horizontal="right" vertical="center"/>
    </xf>
    <xf numFmtId="0" fontId="7" fillId="4" borderId="2" xfId="0" applyFont="1" applyFill="1" applyBorder="1" applyAlignment="1" applyProtection="1">
      <alignment vertical="center"/>
    </xf>
    <xf numFmtId="0" fontId="7" fillId="0" borderId="1" xfId="0" applyNumberFormat="1" applyFont="1" applyFill="1" applyBorder="1" applyAlignment="1" applyProtection="1">
      <alignment horizontal="left" vertical="center"/>
    </xf>
    <xf numFmtId="0" fontId="5" fillId="5" borderId="1" xfId="0" applyFont="1" applyFill="1" applyBorder="1" applyAlignment="1" applyProtection="1">
      <alignment vertical="center" wrapText="1"/>
    </xf>
    <xf numFmtId="164" fontId="5" fillId="5" borderId="2"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left" vertical="center" wrapText="1"/>
    </xf>
    <xf numFmtId="3" fontId="5"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49" fontId="5" fillId="5" borderId="1" xfId="0" applyNumberFormat="1" applyFont="1" applyFill="1" applyBorder="1" applyAlignment="1" applyProtection="1">
      <alignment horizontal="right" vertical="center" wrapText="1"/>
    </xf>
    <xf numFmtId="49" fontId="5" fillId="5" borderId="10" xfId="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center" wrapText="1"/>
    </xf>
    <xf numFmtId="2" fontId="7"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justify" vertical="center"/>
    </xf>
    <xf numFmtId="0" fontId="7" fillId="0" borderId="2" xfId="0" applyFont="1" applyBorder="1" applyAlignment="1" applyProtection="1">
      <alignment horizontal="justify" vertical="center" wrapText="1"/>
    </xf>
    <xf numFmtId="0" fontId="7" fillId="0" borderId="1" xfId="7" applyFont="1" applyBorder="1" applyAlignment="1" applyProtection="1">
      <alignment vertical="center" wrapText="1"/>
    </xf>
    <xf numFmtId="0" fontId="7" fillId="0" borderId="2" xfId="0" applyNumberFormat="1" applyFont="1" applyFill="1" applyBorder="1" applyAlignment="1" applyProtection="1">
      <alignment horizontal="left" vertical="center" wrapText="1"/>
    </xf>
    <xf numFmtId="0" fontId="5" fillId="2" borderId="1" xfId="0" applyFont="1" applyFill="1" applyBorder="1" applyAlignment="1" applyProtection="1">
      <alignment vertical="center" wrapText="1"/>
    </xf>
    <xf numFmtId="1" fontId="7" fillId="2" borderId="1" xfId="0" applyNumberFormat="1" applyFont="1" applyFill="1" applyBorder="1" applyAlignment="1" applyProtection="1">
      <alignment horizontal="center" vertical="center" wrapText="1"/>
    </xf>
    <xf numFmtId="4" fontId="5" fillId="6" borderId="36" xfId="0" applyNumberFormat="1" applyFont="1" applyFill="1" applyBorder="1" applyAlignment="1" applyProtection="1">
      <alignment horizontal="right" vertical="center"/>
    </xf>
    <xf numFmtId="4" fontId="5" fillId="6" borderId="37" xfId="0" applyNumberFormat="1" applyFont="1" applyFill="1" applyBorder="1" applyAlignment="1" applyProtection="1">
      <alignment horizontal="right" vertical="center"/>
    </xf>
    <xf numFmtId="4" fontId="7" fillId="11" borderId="1" xfId="0" applyNumberFormat="1" applyFont="1" applyFill="1" applyBorder="1" applyAlignment="1" applyProtection="1">
      <alignment horizontal="right" vertical="center" wrapText="1"/>
      <protection locked="0"/>
    </xf>
    <xf numFmtId="4" fontId="7" fillId="11" borderId="7" xfId="0" applyNumberFormat="1" applyFont="1" applyFill="1" applyBorder="1" applyAlignment="1" applyProtection="1">
      <alignment horizontal="right" vertical="center" wrapText="1"/>
      <protection locked="0"/>
    </xf>
    <xf numFmtId="4" fontId="7" fillId="11" borderId="7" xfId="0" applyNumberFormat="1" applyFont="1" applyFill="1" applyBorder="1" applyAlignment="1" applyProtection="1">
      <alignment horizontal="right" vertical="center"/>
      <protection locked="0"/>
    </xf>
    <xf numFmtId="4" fontId="7" fillId="11" borderId="1" xfId="0" applyNumberFormat="1" applyFont="1" applyFill="1" applyBorder="1" applyAlignment="1" applyProtection="1">
      <alignment horizontal="right" vertical="center"/>
      <protection locked="0"/>
    </xf>
    <xf numFmtId="166" fontId="7" fillId="11" borderId="1" xfId="0" applyNumberFormat="1" applyFont="1" applyFill="1" applyBorder="1" applyAlignment="1" applyProtection="1">
      <alignment horizontal="right" vertical="center" wrapText="1"/>
      <protection locked="0"/>
    </xf>
    <xf numFmtId="40" fontId="7" fillId="11" borderId="1" xfId="6" applyFont="1" applyFill="1" applyBorder="1" applyAlignment="1" applyProtection="1">
      <alignment horizontal="right" vertical="center" wrapText="1"/>
      <protection locked="0"/>
    </xf>
    <xf numFmtId="40" fontId="7" fillId="11" borderId="1" xfId="6" applyFont="1" applyFill="1" applyBorder="1" applyAlignment="1" applyProtection="1">
      <alignment vertical="center" wrapText="1"/>
      <protection locked="0"/>
    </xf>
    <xf numFmtId="40" fontId="7" fillId="11" borderId="1" xfId="6" applyNumberFormat="1" applyFont="1" applyFill="1" applyBorder="1" applyAlignment="1" applyProtection="1">
      <alignment horizontal="right" vertical="center"/>
      <protection locked="0"/>
    </xf>
    <xf numFmtId="4" fontId="7" fillId="11" borderId="1" xfId="6" applyNumberFormat="1" applyFont="1" applyFill="1" applyBorder="1" applyAlignment="1" applyProtection="1">
      <alignment horizontal="right" vertical="center" wrapText="1"/>
      <protection locked="0"/>
    </xf>
    <xf numFmtId="0" fontId="9" fillId="6" borderId="34" xfId="0" applyFont="1" applyFill="1" applyBorder="1" applyAlignment="1" applyProtection="1">
      <alignment horizontal="left" vertical="center"/>
    </xf>
    <xf numFmtId="0" fontId="9" fillId="6" borderId="35" xfId="0" applyFont="1" applyFill="1" applyBorder="1" applyAlignment="1" applyProtection="1">
      <alignment horizontal="left" vertical="center"/>
    </xf>
    <xf numFmtId="0" fontId="9" fillId="6" borderId="33" xfId="0" applyFont="1" applyFill="1" applyBorder="1" applyAlignment="1" applyProtection="1">
      <alignment horizontal="left" vertical="center"/>
    </xf>
    <xf numFmtId="0" fontId="7" fillId="6" borderId="32" xfId="0" applyFont="1" applyFill="1" applyBorder="1" applyAlignment="1" applyProtection="1">
      <alignment horizontal="left" vertical="center"/>
    </xf>
    <xf numFmtId="0" fontId="7" fillId="6" borderId="33" xfId="0" applyFont="1" applyFill="1" applyBorder="1" applyAlignment="1" applyProtection="1">
      <alignment horizontal="left" vertical="center"/>
    </xf>
    <xf numFmtId="0" fontId="5" fillId="0" borderId="38"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0" borderId="46" xfId="0" applyFont="1" applyBorder="1" applyAlignment="1" applyProtection="1">
      <alignment horizontal="left" vertical="center" wrapText="1"/>
    </xf>
    <xf numFmtId="0" fontId="5" fillId="0" borderId="41"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7"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50" xfId="0"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6" fillId="4" borderId="0" xfId="0" applyFont="1" applyFill="1" applyBorder="1" applyAlignment="1" applyProtection="1">
      <alignment wrapText="1"/>
    </xf>
    <xf numFmtId="0" fontId="7" fillId="0" borderId="0" xfId="0" applyFont="1" applyBorder="1" applyAlignment="1" applyProtection="1">
      <alignment wrapText="1"/>
    </xf>
    <xf numFmtId="0" fontId="6" fillId="4" borderId="0" xfId="0" applyFont="1" applyFill="1" applyBorder="1" applyAlignment="1" applyProtection="1">
      <alignment horizontal="left"/>
    </xf>
    <xf numFmtId="0" fontId="5" fillId="4" borderId="16" xfId="0" applyFont="1" applyFill="1" applyBorder="1" applyAlignment="1" applyProtection="1">
      <alignment vertical="center" wrapText="1"/>
    </xf>
    <xf numFmtId="0" fontId="7" fillId="0" borderId="0" xfId="0" applyFont="1" applyBorder="1" applyAlignment="1" applyProtection="1">
      <alignment vertical="center" wrapText="1"/>
    </xf>
    <xf numFmtId="0" fontId="7" fillId="0" borderId="19" xfId="0" applyFont="1" applyBorder="1" applyAlignment="1" applyProtection="1">
      <alignment vertical="center" wrapText="1"/>
    </xf>
    <xf numFmtId="0" fontId="5" fillId="6" borderId="20" xfId="0" applyFont="1" applyFill="1" applyBorder="1" applyAlignment="1" applyProtection="1">
      <alignment horizontal="center" vertical="center"/>
    </xf>
    <xf numFmtId="0" fontId="5" fillId="6" borderId="23" xfId="0" applyFont="1" applyFill="1" applyBorder="1" applyAlignment="1" applyProtection="1">
      <alignment horizontal="center" vertical="center"/>
    </xf>
    <xf numFmtId="0" fontId="5" fillId="6" borderId="21"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3" fontId="5" fillId="6" borderId="21" xfId="0" applyNumberFormat="1" applyFont="1" applyFill="1" applyBorder="1" applyAlignment="1" applyProtection="1">
      <alignment horizontal="center" vertical="center"/>
    </xf>
    <xf numFmtId="3" fontId="5" fillId="6" borderId="24" xfId="0" applyNumberFormat="1" applyFont="1" applyFill="1" applyBorder="1" applyAlignment="1" applyProtection="1">
      <alignment horizontal="center" vertical="center"/>
    </xf>
    <xf numFmtId="49" fontId="5" fillId="6" borderId="21" xfId="0" applyNumberFormat="1" applyFont="1" applyFill="1" applyBorder="1" applyAlignment="1" applyProtection="1">
      <alignment horizontal="center" vertical="center"/>
    </xf>
    <xf numFmtId="49" fontId="5" fillId="6" borderId="24" xfId="0" applyNumberFormat="1" applyFont="1" applyFill="1" applyBorder="1" applyAlignment="1" applyProtection="1">
      <alignment horizontal="center" vertical="center"/>
    </xf>
    <xf numFmtId="4" fontId="5" fillId="6" borderId="30" xfId="0" applyNumberFormat="1" applyFont="1" applyFill="1" applyBorder="1" applyAlignment="1" applyProtection="1">
      <alignment horizontal="center" vertical="center"/>
    </xf>
    <xf numFmtId="4" fontId="5" fillId="6" borderId="31" xfId="0" applyNumberFormat="1" applyFont="1" applyFill="1" applyBorder="1" applyAlignment="1" applyProtection="1">
      <alignment horizontal="center" vertical="center"/>
    </xf>
    <xf numFmtId="0" fontId="5" fillId="6" borderId="22" xfId="0" applyFont="1" applyFill="1" applyBorder="1" applyAlignment="1" applyProtection="1">
      <alignment horizontal="right" vertical="center"/>
    </xf>
    <xf numFmtId="0" fontId="5" fillId="6" borderId="25" xfId="0" applyFont="1" applyFill="1" applyBorder="1" applyAlignment="1" applyProtection="1">
      <alignment horizontal="right" vertical="center"/>
    </xf>
    <xf numFmtId="0" fontId="5" fillId="10" borderId="42" xfId="0" applyFont="1" applyFill="1" applyBorder="1" applyAlignment="1" applyProtection="1">
      <alignment horizontal="center" vertical="center" wrapText="1"/>
    </xf>
    <xf numFmtId="0" fontId="5" fillId="10" borderId="43" xfId="0" applyFont="1" applyFill="1" applyBorder="1" applyAlignment="1" applyProtection="1">
      <alignment horizontal="center" vertical="center" wrapText="1"/>
    </xf>
    <xf numFmtId="0" fontId="5" fillId="10" borderId="44" xfId="0" applyFont="1" applyFill="1" applyBorder="1" applyAlignment="1" applyProtection="1">
      <alignment horizontal="center" vertical="center" wrapText="1"/>
    </xf>
  </cellXfs>
  <cellStyles count="9">
    <cellStyle name="Euro" xfId="1"/>
    <cellStyle name="Moeda" xfId="8" builtinId="4"/>
    <cellStyle name="Normal" xfId="0" builtinId="0"/>
    <cellStyle name="Normal 2" xfId="2"/>
    <cellStyle name="Normal 5" xfId="3"/>
    <cellStyle name="Normal 5 2" xfId="4"/>
    <cellStyle name="Normal_PLANILHA BAIRRO CRUZEIRO TOTAL" xfId="7"/>
    <cellStyle name="planilhas" xfId="5"/>
    <cellStyle name="Vírgula" xfId="6"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J1275"/>
  <sheetViews>
    <sheetView tabSelected="1" zoomScale="96" zoomScaleNormal="96" zoomScaleSheetLayoutView="100" workbookViewId="0">
      <selection sqref="A1:H1"/>
    </sheetView>
  </sheetViews>
  <sheetFormatPr defaultRowHeight="12.75" x14ac:dyDescent="0.2"/>
  <cols>
    <col min="1" max="1" width="5.28515625" style="33" customWidth="1"/>
    <col min="2" max="2" width="8.7109375" style="14" customWidth="1"/>
    <col min="3" max="3" width="96.5703125" style="34" customWidth="1"/>
    <col min="4" max="4" width="8.7109375" style="35" customWidth="1"/>
    <col min="5" max="5" width="8.7109375" style="44" customWidth="1"/>
    <col min="6" max="7" width="12.7109375" style="36" customWidth="1"/>
    <col min="8" max="8" width="13.85546875" style="37" customWidth="1"/>
    <col min="9" max="9" width="14.5703125" style="10" customWidth="1"/>
    <col min="10" max="10" width="12.140625" style="10" bestFit="1" customWidth="1"/>
    <col min="11" max="220" width="11.42578125" style="10" customWidth="1"/>
    <col min="221" max="221" width="56.28515625" style="10" customWidth="1"/>
    <col min="222" max="16384" width="9.140625" style="10"/>
  </cols>
  <sheetData>
    <row r="1" spans="1:9" s="2" customFormat="1" x14ac:dyDescent="0.2">
      <c r="A1" s="348" t="s">
        <v>8</v>
      </c>
      <c r="B1" s="348"/>
      <c r="C1" s="348"/>
      <c r="D1" s="348"/>
      <c r="E1" s="348"/>
      <c r="F1" s="348"/>
      <c r="G1" s="348"/>
      <c r="H1" s="348"/>
      <c r="I1" s="1"/>
    </row>
    <row r="2" spans="1:9" s="4" customFormat="1" x14ac:dyDescent="0.2">
      <c r="A2" s="349" t="s">
        <v>1329</v>
      </c>
      <c r="B2" s="350"/>
      <c r="C2" s="350"/>
      <c r="D2" s="350"/>
      <c r="E2" s="350"/>
      <c r="F2" s="350"/>
      <c r="G2" s="350"/>
      <c r="H2" s="350"/>
      <c r="I2" s="11"/>
    </row>
    <row r="3" spans="1:9" s="4" customFormat="1" x14ac:dyDescent="0.2">
      <c r="A3" s="351" t="s">
        <v>1285</v>
      </c>
      <c r="B3" s="351"/>
      <c r="C3" s="351"/>
      <c r="D3" s="351"/>
      <c r="E3" s="351"/>
      <c r="F3" s="351"/>
      <c r="G3" s="351"/>
      <c r="H3" s="351"/>
      <c r="I3" s="11"/>
    </row>
    <row r="4" spans="1:9" s="4" customFormat="1" x14ac:dyDescent="0.2">
      <c r="A4" s="351" t="s">
        <v>1286</v>
      </c>
      <c r="B4" s="351"/>
      <c r="C4" s="351"/>
      <c r="D4" s="351"/>
      <c r="E4" s="351"/>
      <c r="F4" s="351"/>
      <c r="G4" s="351"/>
      <c r="H4" s="351"/>
      <c r="I4" s="11"/>
    </row>
    <row r="5" spans="1:9" s="12" customFormat="1" x14ac:dyDescent="0.2">
      <c r="A5" s="351" t="s">
        <v>1287</v>
      </c>
      <c r="B5" s="351"/>
      <c r="C5" s="351"/>
      <c r="D5" s="351"/>
      <c r="E5" s="351"/>
      <c r="F5" s="351"/>
      <c r="G5" s="351"/>
      <c r="H5" s="351"/>
      <c r="I5" s="3"/>
    </row>
    <row r="6" spans="1:9" s="12" customFormat="1" ht="12.75" customHeight="1" x14ac:dyDescent="0.2">
      <c r="A6" s="351" t="s">
        <v>1331</v>
      </c>
      <c r="B6" s="351"/>
      <c r="C6" s="351"/>
      <c r="D6" s="351"/>
      <c r="E6" s="351"/>
      <c r="F6" s="351"/>
      <c r="G6" s="351"/>
      <c r="H6" s="351"/>
      <c r="I6" s="3"/>
    </row>
    <row r="7" spans="1:9" s="5" customFormat="1" ht="12.75" customHeight="1" x14ac:dyDescent="0.2">
      <c r="A7" s="351" t="s">
        <v>1288</v>
      </c>
      <c r="B7" s="351"/>
      <c r="C7" s="351"/>
      <c r="D7" s="351"/>
      <c r="E7" s="351"/>
      <c r="F7" s="351"/>
      <c r="G7" s="351"/>
      <c r="H7" s="351"/>
      <c r="I7" s="13"/>
    </row>
    <row r="8" spans="1:9" s="5" customFormat="1" ht="12.75" customHeight="1" x14ac:dyDescent="0.2">
      <c r="A8" s="68"/>
      <c r="B8" s="68"/>
      <c r="C8" s="68"/>
      <c r="D8" s="68"/>
      <c r="E8" s="68"/>
      <c r="F8" s="68"/>
      <c r="G8" s="68"/>
      <c r="H8" s="68"/>
      <c r="I8" s="13"/>
    </row>
    <row r="9" spans="1:9" s="5" customFormat="1" ht="12.75" customHeight="1" x14ac:dyDescent="0.2">
      <c r="A9" s="367" t="s">
        <v>1279</v>
      </c>
      <c r="B9" s="368"/>
      <c r="C9" s="368"/>
      <c r="D9" s="368"/>
      <c r="E9" s="368"/>
      <c r="F9" s="368"/>
      <c r="G9" s="368"/>
      <c r="H9" s="369"/>
      <c r="I9" s="13"/>
    </row>
    <row r="10" spans="1:9" s="5" customFormat="1" x14ac:dyDescent="0.2">
      <c r="A10" s="338" t="s">
        <v>1280</v>
      </c>
      <c r="B10" s="339"/>
      <c r="C10" s="65"/>
      <c r="D10" s="69" t="s">
        <v>1281</v>
      </c>
      <c r="E10" s="342"/>
      <c r="F10" s="343"/>
      <c r="G10" s="343"/>
      <c r="H10" s="344"/>
      <c r="I10" s="13"/>
    </row>
    <row r="11" spans="1:9" s="5" customFormat="1" ht="13.5" customHeight="1" x14ac:dyDescent="0.2">
      <c r="A11" s="340" t="s">
        <v>1282</v>
      </c>
      <c r="B11" s="341"/>
      <c r="C11" s="66"/>
      <c r="D11" s="70" t="s">
        <v>1283</v>
      </c>
      <c r="E11" s="345"/>
      <c r="F11" s="346"/>
      <c r="G11" s="71" t="s">
        <v>1284</v>
      </c>
      <c r="H11" s="67"/>
      <c r="I11" s="13"/>
    </row>
    <row r="12" spans="1:9" s="5" customFormat="1" ht="13.5" customHeight="1" thickBot="1" x14ac:dyDescent="0.25">
      <c r="A12" s="347"/>
      <c r="B12" s="347"/>
      <c r="C12" s="347"/>
      <c r="D12" s="347"/>
      <c r="E12" s="347"/>
      <c r="F12" s="347"/>
      <c r="G12" s="347"/>
      <c r="H12" s="347"/>
      <c r="I12" s="13"/>
    </row>
    <row r="13" spans="1:9" s="7" customFormat="1" x14ac:dyDescent="0.2">
      <c r="A13" s="355" t="s">
        <v>9</v>
      </c>
      <c r="B13" s="357"/>
      <c r="C13" s="357" t="s">
        <v>10</v>
      </c>
      <c r="D13" s="359" t="s">
        <v>37</v>
      </c>
      <c r="E13" s="361" t="s">
        <v>38</v>
      </c>
      <c r="F13" s="363" t="s">
        <v>11</v>
      </c>
      <c r="G13" s="364"/>
      <c r="H13" s="365" t="s">
        <v>12</v>
      </c>
      <c r="I13" s="6"/>
    </row>
    <row r="14" spans="1:9" s="9" customFormat="1" ht="13.5" thickBot="1" x14ac:dyDescent="0.25">
      <c r="A14" s="356"/>
      <c r="B14" s="358"/>
      <c r="C14" s="358"/>
      <c r="D14" s="360"/>
      <c r="E14" s="362"/>
      <c r="F14" s="72" t="s">
        <v>13</v>
      </c>
      <c r="G14" s="72" t="s">
        <v>14</v>
      </c>
      <c r="H14" s="366"/>
      <c r="I14" s="8"/>
    </row>
    <row r="15" spans="1:9" s="5" customFormat="1" ht="13.5" thickBot="1" x14ac:dyDescent="0.25">
      <c r="A15" s="73" t="s">
        <v>15</v>
      </c>
      <c r="B15" s="74"/>
      <c r="C15" s="352" t="s">
        <v>1330</v>
      </c>
      <c r="D15" s="353"/>
      <c r="E15" s="353"/>
      <c r="F15" s="353"/>
      <c r="G15" s="353"/>
      <c r="H15" s="354"/>
      <c r="I15" s="13"/>
    </row>
    <row r="16" spans="1:9" s="5" customFormat="1" ht="13.5" thickBot="1" x14ac:dyDescent="0.25">
      <c r="A16" s="75"/>
      <c r="B16" s="76" t="s">
        <v>7</v>
      </c>
      <c r="C16" s="77" t="s">
        <v>1081</v>
      </c>
      <c r="D16" s="78"/>
      <c r="E16" s="79"/>
      <c r="F16" s="80"/>
      <c r="G16" s="80"/>
      <c r="H16" s="81"/>
      <c r="I16" s="13"/>
    </row>
    <row r="17" spans="1:9" s="5" customFormat="1" x14ac:dyDescent="0.2">
      <c r="A17" s="82"/>
      <c r="B17" s="83">
        <v>1</v>
      </c>
      <c r="C17" s="15" t="s">
        <v>1308</v>
      </c>
      <c r="D17" s="84">
        <v>5</v>
      </c>
      <c r="E17" s="85" t="s">
        <v>399</v>
      </c>
      <c r="F17" s="324"/>
      <c r="G17" s="324"/>
      <c r="H17" s="86">
        <f>SUM(F17,G17)*D17</f>
        <v>0</v>
      </c>
      <c r="I17" s="13"/>
    </row>
    <row r="18" spans="1:9" s="5" customFormat="1" ht="25.5" x14ac:dyDescent="0.2">
      <c r="A18" s="87"/>
      <c r="B18" s="83">
        <v>2</v>
      </c>
      <c r="C18" s="15" t="s">
        <v>1326</v>
      </c>
      <c r="D18" s="84"/>
      <c r="E18" s="88"/>
      <c r="F18" s="30"/>
      <c r="G18" s="30"/>
      <c r="H18" s="86"/>
      <c r="I18" s="13"/>
    </row>
    <row r="19" spans="1:9" s="5" customFormat="1" x14ac:dyDescent="0.2">
      <c r="A19" s="87"/>
      <c r="B19" s="83" t="s">
        <v>21</v>
      </c>
      <c r="C19" s="89" t="s">
        <v>1355</v>
      </c>
      <c r="D19" s="84">
        <v>5</v>
      </c>
      <c r="E19" s="88" t="s">
        <v>407</v>
      </c>
      <c r="F19" s="90" t="s">
        <v>28</v>
      </c>
      <c r="G19" s="325"/>
      <c r="H19" s="86">
        <f>SUM(F19,G19)*D19</f>
        <v>0</v>
      </c>
      <c r="I19" s="13"/>
    </row>
    <row r="20" spans="1:9" s="5" customFormat="1" x14ac:dyDescent="0.2">
      <c r="A20" s="91"/>
      <c r="B20" s="83" t="s">
        <v>25</v>
      </c>
      <c r="C20" s="89" t="s">
        <v>1337</v>
      </c>
      <c r="D20" s="84">
        <v>5</v>
      </c>
      <c r="E20" s="88" t="s">
        <v>407</v>
      </c>
      <c r="F20" s="90" t="s">
        <v>28</v>
      </c>
      <c r="G20" s="325"/>
      <c r="H20" s="86">
        <f t="shared" ref="H20:H22" si="0">SUM(F20,G20)*D20</f>
        <v>0</v>
      </c>
      <c r="I20" s="13"/>
    </row>
    <row r="21" spans="1:9" s="5" customFormat="1" x14ac:dyDescent="0.2">
      <c r="A21" s="87"/>
      <c r="B21" s="83" t="s">
        <v>29</v>
      </c>
      <c r="C21" s="89" t="s">
        <v>1338</v>
      </c>
      <c r="D21" s="84">
        <v>5</v>
      </c>
      <c r="E21" s="88" t="s">
        <v>407</v>
      </c>
      <c r="F21" s="90" t="s">
        <v>28</v>
      </c>
      <c r="G21" s="325"/>
      <c r="H21" s="86">
        <f t="shared" si="0"/>
        <v>0</v>
      </c>
      <c r="I21" s="13"/>
    </row>
    <row r="22" spans="1:9" s="5" customFormat="1" x14ac:dyDescent="0.2">
      <c r="A22" s="87"/>
      <c r="B22" s="83">
        <v>3</v>
      </c>
      <c r="C22" s="89" t="s">
        <v>408</v>
      </c>
      <c r="D22" s="92">
        <v>1</v>
      </c>
      <c r="E22" s="93" t="s">
        <v>39</v>
      </c>
      <c r="F22" s="326"/>
      <c r="G22" s="326"/>
      <c r="H22" s="86">
        <f t="shared" si="0"/>
        <v>0</v>
      </c>
      <c r="I22" s="13"/>
    </row>
    <row r="23" spans="1:9" s="9" customFormat="1" ht="13.5" thickBot="1" x14ac:dyDescent="0.25">
      <c r="A23" s="95"/>
      <c r="B23" s="96"/>
      <c r="C23" s="97" t="s">
        <v>1082</v>
      </c>
      <c r="D23" s="98"/>
      <c r="E23" s="99"/>
      <c r="F23" s="100">
        <f>SUMPRODUCT(D17:D22,F17:F22)</f>
        <v>0</v>
      </c>
      <c r="G23" s="100">
        <f>SUMPRODUCT(D17:D22,G17:G22)</f>
        <v>0</v>
      </c>
      <c r="H23" s="101">
        <f>SUM(H17:H22)</f>
        <v>0</v>
      </c>
      <c r="I23" s="8"/>
    </row>
    <row r="24" spans="1:9" s="5" customFormat="1" ht="26.25" thickBot="1" x14ac:dyDescent="0.25">
      <c r="A24" s="102"/>
      <c r="B24" s="76" t="s">
        <v>22</v>
      </c>
      <c r="C24" s="77" t="s">
        <v>406</v>
      </c>
      <c r="D24" s="103"/>
      <c r="E24" s="104"/>
      <c r="F24" s="105"/>
      <c r="G24" s="105"/>
      <c r="H24" s="106"/>
      <c r="I24" s="13"/>
    </row>
    <row r="25" spans="1:9" s="47" customFormat="1" x14ac:dyDescent="0.2">
      <c r="A25" s="107"/>
      <c r="B25" s="108" t="s">
        <v>18</v>
      </c>
      <c r="C25" s="109" t="s">
        <v>1069</v>
      </c>
      <c r="D25" s="110"/>
      <c r="E25" s="111"/>
      <c r="F25" s="112"/>
      <c r="G25" s="112"/>
      <c r="H25" s="113"/>
      <c r="I25" s="13"/>
    </row>
    <row r="26" spans="1:9" s="49" customFormat="1" x14ac:dyDescent="0.2">
      <c r="A26" s="114"/>
      <c r="B26" s="115">
        <v>1</v>
      </c>
      <c r="C26" s="116" t="s">
        <v>1070</v>
      </c>
      <c r="D26" s="117"/>
      <c r="E26" s="118"/>
      <c r="F26" s="119"/>
      <c r="G26" s="119"/>
      <c r="H26" s="120"/>
      <c r="I26" s="6"/>
    </row>
    <row r="27" spans="1:9" s="47" customFormat="1" x14ac:dyDescent="0.2">
      <c r="A27" s="87"/>
      <c r="B27" s="83" t="s">
        <v>7</v>
      </c>
      <c r="C27" s="15" t="s">
        <v>71</v>
      </c>
      <c r="D27" s="84">
        <v>1</v>
      </c>
      <c r="E27" s="121" t="s">
        <v>16</v>
      </c>
      <c r="F27" s="324"/>
      <c r="G27" s="324"/>
      <c r="H27" s="86">
        <f>SUM(F27,G27)*D27</f>
        <v>0</v>
      </c>
      <c r="I27" s="13"/>
    </row>
    <row r="28" spans="1:9" s="47" customFormat="1" x14ac:dyDescent="0.2">
      <c r="A28" s="87"/>
      <c r="B28" s="83" t="s">
        <v>22</v>
      </c>
      <c r="C28" s="15" t="s">
        <v>190</v>
      </c>
      <c r="D28" s="84">
        <v>20</v>
      </c>
      <c r="E28" s="121" t="s">
        <v>16</v>
      </c>
      <c r="F28" s="324"/>
      <c r="G28" s="324"/>
      <c r="H28" s="86">
        <f>SUM(F28,G28)*D28</f>
        <v>0</v>
      </c>
      <c r="I28" s="13"/>
    </row>
    <row r="29" spans="1:9" s="49" customFormat="1" x14ac:dyDescent="0.2">
      <c r="A29" s="91"/>
      <c r="B29" s="122">
        <v>2</v>
      </c>
      <c r="C29" s="123" t="s">
        <v>1071</v>
      </c>
      <c r="D29" s="124"/>
      <c r="E29" s="125"/>
      <c r="F29" s="126"/>
      <c r="G29" s="126"/>
      <c r="H29" s="127"/>
      <c r="I29" s="6"/>
    </row>
    <row r="30" spans="1:9" s="47" customFormat="1" x14ac:dyDescent="0.2">
      <c r="A30" s="128"/>
      <c r="B30" s="129" t="s">
        <v>21</v>
      </c>
      <c r="C30" s="15" t="s">
        <v>41</v>
      </c>
      <c r="D30" s="130"/>
      <c r="E30" s="121"/>
      <c r="F30" s="90"/>
      <c r="G30" s="90"/>
      <c r="H30" s="86"/>
      <c r="I30" s="13"/>
    </row>
    <row r="31" spans="1:9" s="47" customFormat="1" x14ac:dyDescent="0.2">
      <c r="A31" s="87"/>
      <c r="B31" s="129" t="s">
        <v>42</v>
      </c>
      <c r="C31" s="27" t="s">
        <v>72</v>
      </c>
      <c r="D31" s="130">
        <v>80</v>
      </c>
      <c r="E31" s="121" t="s">
        <v>16</v>
      </c>
      <c r="F31" s="90" t="s">
        <v>28</v>
      </c>
      <c r="G31" s="327"/>
      <c r="H31" s="86">
        <f t="shared" ref="H31:H37" si="1">SUM(F31,G31)*D31</f>
        <v>0</v>
      </c>
      <c r="I31" s="13"/>
    </row>
    <row r="32" spans="1:9" s="47" customFormat="1" x14ac:dyDescent="0.2">
      <c r="A32" s="128"/>
      <c r="B32" s="129" t="s">
        <v>43</v>
      </c>
      <c r="C32" s="15" t="s">
        <v>135</v>
      </c>
      <c r="D32" s="130">
        <v>20</v>
      </c>
      <c r="E32" s="121" t="s">
        <v>20</v>
      </c>
      <c r="F32" s="90" t="s">
        <v>28</v>
      </c>
      <c r="G32" s="327"/>
      <c r="H32" s="86">
        <f t="shared" si="1"/>
        <v>0</v>
      </c>
      <c r="I32" s="13"/>
    </row>
    <row r="33" spans="1:9" s="47" customFormat="1" x14ac:dyDescent="0.2">
      <c r="A33" s="131"/>
      <c r="B33" s="129" t="s">
        <v>170</v>
      </c>
      <c r="C33" s="132" t="s">
        <v>168</v>
      </c>
      <c r="D33" s="130">
        <v>150</v>
      </c>
      <c r="E33" s="133" t="s">
        <v>16</v>
      </c>
      <c r="F33" s="90" t="s">
        <v>28</v>
      </c>
      <c r="G33" s="327"/>
      <c r="H33" s="86">
        <f t="shared" si="1"/>
        <v>0</v>
      </c>
      <c r="I33" s="13"/>
    </row>
    <row r="34" spans="1:9" s="47" customFormat="1" x14ac:dyDescent="0.2">
      <c r="A34" s="131"/>
      <c r="B34" s="129" t="s">
        <v>171</v>
      </c>
      <c r="C34" s="132" t="s">
        <v>98</v>
      </c>
      <c r="D34" s="130">
        <v>180</v>
      </c>
      <c r="E34" s="133" t="s">
        <v>16</v>
      </c>
      <c r="F34" s="90" t="s">
        <v>28</v>
      </c>
      <c r="G34" s="327"/>
      <c r="H34" s="86">
        <f t="shared" si="1"/>
        <v>0</v>
      </c>
      <c r="I34" s="13"/>
    </row>
    <row r="35" spans="1:9" s="47" customFormat="1" x14ac:dyDescent="0.2">
      <c r="A35" s="131"/>
      <c r="B35" s="129" t="s">
        <v>110</v>
      </c>
      <c r="C35" s="132" t="s">
        <v>166</v>
      </c>
      <c r="D35" s="130">
        <v>17</v>
      </c>
      <c r="E35" s="121" t="s">
        <v>16</v>
      </c>
      <c r="F35" s="90" t="s">
        <v>28</v>
      </c>
      <c r="G35" s="327"/>
      <c r="H35" s="86">
        <f t="shared" si="1"/>
        <v>0</v>
      </c>
      <c r="I35" s="13"/>
    </row>
    <row r="36" spans="1:9" s="47" customFormat="1" x14ac:dyDescent="0.2">
      <c r="A36" s="134"/>
      <c r="B36" s="129" t="s">
        <v>68</v>
      </c>
      <c r="C36" s="132" t="s">
        <v>169</v>
      </c>
      <c r="D36" s="130">
        <v>110</v>
      </c>
      <c r="E36" s="88" t="s">
        <v>16</v>
      </c>
      <c r="F36" s="30" t="s">
        <v>28</v>
      </c>
      <c r="G36" s="327"/>
      <c r="H36" s="86">
        <f t="shared" si="1"/>
        <v>0</v>
      </c>
      <c r="I36" s="13"/>
    </row>
    <row r="37" spans="1:9" s="47" customFormat="1" x14ac:dyDescent="0.2">
      <c r="A37" s="134"/>
      <c r="B37" s="129" t="s">
        <v>70</v>
      </c>
      <c r="C37" s="132" t="s">
        <v>117</v>
      </c>
      <c r="D37" s="130">
        <v>40</v>
      </c>
      <c r="E37" s="88" t="s">
        <v>16</v>
      </c>
      <c r="F37" s="30" t="s">
        <v>28</v>
      </c>
      <c r="G37" s="327"/>
      <c r="H37" s="86">
        <f t="shared" si="1"/>
        <v>0</v>
      </c>
      <c r="I37" s="13"/>
    </row>
    <row r="38" spans="1:9" s="47" customFormat="1" x14ac:dyDescent="0.2">
      <c r="A38" s="131"/>
      <c r="B38" s="135" t="s">
        <v>25</v>
      </c>
      <c r="C38" s="132" t="s">
        <v>62</v>
      </c>
      <c r="D38" s="136"/>
      <c r="E38" s="85"/>
      <c r="F38" s="90"/>
      <c r="G38" s="90"/>
      <c r="H38" s="137"/>
      <c r="I38" s="13"/>
    </row>
    <row r="39" spans="1:9" s="47" customFormat="1" x14ac:dyDescent="0.2">
      <c r="A39" s="131"/>
      <c r="B39" s="135" t="s">
        <v>44</v>
      </c>
      <c r="C39" s="132" t="s">
        <v>167</v>
      </c>
      <c r="D39" s="130">
        <v>4</v>
      </c>
      <c r="E39" s="133" t="s">
        <v>16</v>
      </c>
      <c r="F39" s="90" t="s">
        <v>28</v>
      </c>
      <c r="G39" s="327"/>
      <c r="H39" s="138">
        <f>SUM(F39,G39)*D39</f>
        <v>0</v>
      </c>
      <c r="I39" s="13"/>
    </row>
    <row r="40" spans="1:9" s="47" customFormat="1" x14ac:dyDescent="0.2">
      <c r="A40" s="131"/>
      <c r="B40" s="135" t="s">
        <v>172</v>
      </c>
      <c r="C40" s="139" t="s">
        <v>106</v>
      </c>
      <c r="D40" s="130">
        <v>16</v>
      </c>
      <c r="E40" s="85" t="s">
        <v>17</v>
      </c>
      <c r="F40" s="90" t="s">
        <v>28</v>
      </c>
      <c r="G40" s="327"/>
      <c r="H40" s="138">
        <f t="shared" ref="H40:H48" si="2">SUM(F40,G40)*D40</f>
        <v>0</v>
      </c>
      <c r="I40" s="13"/>
    </row>
    <row r="41" spans="1:9" s="47" customFormat="1" x14ac:dyDescent="0.2">
      <c r="A41" s="131"/>
      <c r="B41" s="135" t="s">
        <v>173</v>
      </c>
      <c r="C41" s="139" t="s">
        <v>111</v>
      </c>
      <c r="D41" s="130">
        <v>3</v>
      </c>
      <c r="E41" s="121" t="s">
        <v>17</v>
      </c>
      <c r="F41" s="90" t="s">
        <v>28</v>
      </c>
      <c r="G41" s="327"/>
      <c r="H41" s="138">
        <f t="shared" si="2"/>
        <v>0</v>
      </c>
      <c r="I41" s="13"/>
    </row>
    <row r="42" spans="1:9" s="47" customFormat="1" ht="12" customHeight="1" x14ac:dyDescent="0.2">
      <c r="A42" s="131"/>
      <c r="B42" s="135" t="s">
        <v>174</v>
      </c>
      <c r="C42" s="140" t="s">
        <v>240</v>
      </c>
      <c r="D42" s="130">
        <v>120</v>
      </c>
      <c r="E42" s="133" t="s">
        <v>20</v>
      </c>
      <c r="F42" s="90" t="s">
        <v>28</v>
      </c>
      <c r="G42" s="327"/>
      <c r="H42" s="138">
        <f t="shared" si="2"/>
        <v>0</v>
      </c>
      <c r="I42" s="13"/>
    </row>
    <row r="43" spans="1:9" s="47" customFormat="1" x14ac:dyDescent="0.2">
      <c r="A43" s="131"/>
      <c r="B43" s="135" t="s">
        <v>175</v>
      </c>
      <c r="C43" s="140" t="s">
        <v>241</v>
      </c>
      <c r="D43" s="130">
        <v>80</v>
      </c>
      <c r="E43" s="133" t="s">
        <v>20</v>
      </c>
      <c r="F43" s="90" t="s">
        <v>28</v>
      </c>
      <c r="G43" s="327"/>
      <c r="H43" s="138">
        <f t="shared" si="2"/>
        <v>0</v>
      </c>
      <c r="I43" s="13"/>
    </row>
    <row r="44" spans="1:9" s="47" customFormat="1" x14ac:dyDescent="0.2">
      <c r="A44" s="131"/>
      <c r="B44" s="135" t="s">
        <v>45</v>
      </c>
      <c r="C44" s="139" t="s">
        <v>120</v>
      </c>
      <c r="D44" s="130">
        <v>12</v>
      </c>
      <c r="E44" s="121" t="s">
        <v>39</v>
      </c>
      <c r="F44" s="90" t="s">
        <v>28</v>
      </c>
      <c r="G44" s="327"/>
      <c r="H44" s="138">
        <f t="shared" si="2"/>
        <v>0</v>
      </c>
      <c r="I44" s="13"/>
    </row>
    <row r="45" spans="1:9" s="47" customFormat="1" x14ac:dyDescent="0.2">
      <c r="A45" s="134"/>
      <c r="B45" s="135" t="s">
        <v>176</v>
      </c>
      <c r="C45" s="139" t="s">
        <v>3</v>
      </c>
      <c r="D45" s="130">
        <v>4</v>
      </c>
      <c r="E45" s="121" t="s">
        <v>39</v>
      </c>
      <c r="F45" s="90" t="s">
        <v>28</v>
      </c>
      <c r="G45" s="327"/>
      <c r="H45" s="138">
        <f t="shared" si="2"/>
        <v>0</v>
      </c>
      <c r="I45" s="13"/>
    </row>
    <row r="46" spans="1:9" s="47" customFormat="1" x14ac:dyDescent="0.2">
      <c r="A46" s="134"/>
      <c r="B46" s="135" t="s">
        <v>46</v>
      </c>
      <c r="C46" s="139" t="s">
        <v>99</v>
      </c>
      <c r="D46" s="130">
        <v>11</v>
      </c>
      <c r="E46" s="121" t="s">
        <v>39</v>
      </c>
      <c r="F46" s="90" t="s">
        <v>28</v>
      </c>
      <c r="G46" s="327"/>
      <c r="H46" s="138">
        <f t="shared" si="2"/>
        <v>0</v>
      </c>
      <c r="I46" s="13"/>
    </row>
    <row r="47" spans="1:9" s="47" customFormat="1" x14ac:dyDescent="0.2">
      <c r="A47" s="134"/>
      <c r="B47" s="135" t="s">
        <v>47</v>
      </c>
      <c r="C47" s="139" t="s">
        <v>97</v>
      </c>
      <c r="D47" s="130">
        <v>2</v>
      </c>
      <c r="E47" s="121" t="s">
        <v>39</v>
      </c>
      <c r="F47" s="90" t="s">
        <v>28</v>
      </c>
      <c r="G47" s="327"/>
      <c r="H47" s="138">
        <f t="shared" si="2"/>
        <v>0</v>
      </c>
      <c r="I47" s="13"/>
    </row>
    <row r="48" spans="1:9" s="47" customFormat="1" x14ac:dyDescent="0.2">
      <c r="A48" s="134"/>
      <c r="B48" s="135" t="s">
        <v>48</v>
      </c>
      <c r="C48" s="139" t="s">
        <v>136</v>
      </c>
      <c r="D48" s="130">
        <v>1</v>
      </c>
      <c r="E48" s="85" t="s">
        <v>39</v>
      </c>
      <c r="F48" s="90" t="s">
        <v>28</v>
      </c>
      <c r="G48" s="327"/>
      <c r="H48" s="138">
        <f t="shared" si="2"/>
        <v>0</v>
      </c>
      <c r="I48" s="13"/>
    </row>
    <row r="49" spans="1:9" s="47" customFormat="1" x14ac:dyDescent="0.2">
      <c r="A49" s="131"/>
      <c r="B49" s="141" t="s">
        <v>29</v>
      </c>
      <c r="C49" s="15" t="s">
        <v>119</v>
      </c>
      <c r="D49" s="130"/>
      <c r="E49" s="142"/>
      <c r="F49" s="90"/>
      <c r="G49" s="90"/>
      <c r="H49" s="137"/>
      <c r="I49" s="13"/>
    </row>
    <row r="50" spans="1:9" s="47" customFormat="1" x14ac:dyDescent="0.2">
      <c r="A50" s="131"/>
      <c r="B50" s="143" t="s">
        <v>178</v>
      </c>
      <c r="C50" s="139" t="s">
        <v>177</v>
      </c>
      <c r="D50" s="130">
        <v>1</v>
      </c>
      <c r="E50" s="85" t="s">
        <v>39</v>
      </c>
      <c r="F50" s="90" t="s">
        <v>28</v>
      </c>
      <c r="G50" s="327"/>
      <c r="H50" s="144">
        <f t="shared" ref="H50:H53" si="3">SUM(F50,G50)*D50</f>
        <v>0</v>
      </c>
      <c r="I50" s="13"/>
    </row>
    <row r="51" spans="1:9" s="47" customFormat="1" x14ac:dyDescent="0.2">
      <c r="A51" s="131"/>
      <c r="B51" s="135" t="s">
        <v>63</v>
      </c>
      <c r="C51" s="132" t="s">
        <v>49</v>
      </c>
      <c r="D51" s="130">
        <v>160</v>
      </c>
      <c r="E51" s="85" t="s">
        <v>30</v>
      </c>
      <c r="F51" s="327"/>
      <c r="G51" s="327"/>
      <c r="H51" s="144">
        <f t="shared" si="3"/>
        <v>0</v>
      </c>
      <c r="I51" s="50"/>
    </row>
    <row r="52" spans="1:9" s="47" customFormat="1" x14ac:dyDescent="0.2">
      <c r="A52" s="131"/>
      <c r="B52" s="135" t="s">
        <v>92</v>
      </c>
      <c r="C52" s="132" t="s">
        <v>100</v>
      </c>
      <c r="D52" s="130">
        <v>50</v>
      </c>
      <c r="E52" s="145" t="s">
        <v>30</v>
      </c>
      <c r="F52" s="327"/>
      <c r="G52" s="327"/>
      <c r="H52" s="144">
        <f t="shared" si="3"/>
        <v>0</v>
      </c>
      <c r="I52" s="50"/>
    </row>
    <row r="53" spans="1:9" s="47" customFormat="1" x14ac:dyDescent="0.2">
      <c r="A53" s="131"/>
      <c r="B53" s="135" t="s">
        <v>131</v>
      </c>
      <c r="C53" s="132" t="s">
        <v>179</v>
      </c>
      <c r="D53" s="130">
        <v>1</v>
      </c>
      <c r="E53" s="85" t="s">
        <v>39</v>
      </c>
      <c r="F53" s="327"/>
      <c r="G53" s="327"/>
      <c r="H53" s="144">
        <f t="shared" si="3"/>
        <v>0</v>
      </c>
      <c r="I53" s="50"/>
    </row>
    <row r="54" spans="1:9" s="47" customFormat="1" x14ac:dyDescent="0.2">
      <c r="A54" s="131"/>
      <c r="B54" s="115">
        <v>3</v>
      </c>
      <c r="C54" s="116" t="s">
        <v>196</v>
      </c>
      <c r="D54" s="130"/>
      <c r="E54" s="85"/>
      <c r="F54" s="90"/>
      <c r="G54" s="90"/>
      <c r="H54" s="86"/>
      <c r="I54" s="50"/>
    </row>
    <row r="55" spans="1:9" s="47" customFormat="1" ht="25.5" x14ac:dyDescent="0.2">
      <c r="A55" s="131"/>
      <c r="B55" s="135" t="s">
        <v>32</v>
      </c>
      <c r="C55" s="132" t="s">
        <v>1032</v>
      </c>
      <c r="D55" s="130">
        <v>29</v>
      </c>
      <c r="E55" s="133" t="s">
        <v>16</v>
      </c>
      <c r="F55" s="327"/>
      <c r="G55" s="327"/>
      <c r="H55" s="86">
        <f t="shared" ref="H55" si="4">SUM(F55,G55)*D55</f>
        <v>0</v>
      </c>
      <c r="I55" s="50"/>
    </row>
    <row r="56" spans="1:9" s="49" customFormat="1" x14ac:dyDescent="0.2">
      <c r="A56" s="114"/>
      <c r="B56" s="115">
        <v>4</v>
      </c>
      <c r="C56" s="116" t="s">
        <v>58</v>
      </c>
      <c r="D56" s="124"/>
      <c r="E56" s="118"/>
      <c r="F56" s="126"/>
      <c r="G56" s="126"/>
      <c r="H56" s="146"/>
      <c r="I56" s="6"/>
    </row>
    <row r="57" spans="1:9" s="47" customFormat="1" x14ac:dyDescent="0.2">
      <c r="A57" s="131"/>
      <c r="B57" s="147" t="s">
        <v>33</v>
      </c>
      <c r="C57" s="139" t="s">
        <v>1094</v>
      </c>
      <c r="D57" s="130">
        <v>110</v>
      </c>
      <c r="E57" s="85" t="s">
        <v>16</v>
      </c>
      <c r="F57" s="327"/>
      <c r="G57" s="327"/>
      <c r="H57" s="144">
        <f t="shared" ref="H57:H58" si="5">SUM(F57,G57)*D57</f>
        <v>0</v>
      </c>
      <c r="I57" s="13"/>
    </row>
    <row r="58" spans="1:9" s="47" customFormat="1" x14ac:dyDescent="0.2">
      <c r="A58" s="134"/>
      <c r="B58" s="147" t="s">
        <v>74</v>
      </c>
      <c r="C58" s="148" t="s">
        <v>1095</v>
      </c>
      <c r="D58" s="84">
        <v>27</v>
      </c>
      <c r="E58" s="149" t="s">
        <v>16</v>
      </c>
      <c r="F58" s="324"/>
      <c r="G58" s="324"/>
      <c r="H58" s="144">
        <f t="shared" si="5"/>
        <v>0</v>
      </c>
      <c r="I58" s="13"/>
    </row>
    <row r="59" spans="1:9" s="49" customFormat="1" x14ac:dyDescent="0.2">
      <c r="A59" s="150"/>
      <c r="B59" s="151">
        <v>5</v>
      </c>
      <c r="C59" s="116" t="s">
        <v>4</v>
      </c>
      <c r="D59" s="152"/>
      <c r="E59" s="153"/>
      <c r="F59" s="154"/>
      <c r="G59" s="154"/>
      <c r="H59" s="127"/>
      <c r="I59" s="6"/>
    </row>
    <row r="60" spans="1:9" s="47" customFormat="1" x14ac:dyDescent="0.2">
      <c r="A60" s="134"/>
      <c r="B60" s="155" t="s">
        <v>34</v>
      </c>
      <c r="C60" s="132" t="s">
        <v>1096</v>
      </c>
      <c r="D60" s="84">
        <v>90</v>
      </c>
      <c r="E60" s="156" t="s">
        <v>16</v>
      </c>
      <c r="F60" s="324"/>
      <c r="G60" s="324"/>
      <c r="H60" s="86">
        <f t="shared" ref="H60:H62" si="6">SUM(F60,G60)*D60</f>
        <v>0</v>
      </c>
      <c r="I60" s="13"/>
    </row>
    <row r="61" spans="1:9" s="47" customFormat="1" x14ac:dyDescent="0.2">
      <c r="A61" s="134"/>
      <c r="B61" s="155" t="s">
        <v>197</v>
      </c>
      <c r="C61" s="132" t="s">
        <v>1097</v>
      </c>
      <c r="D61" s="84">
        <v>30</v>
      </c>
      <c r="E61" s="156" t="s">
        <v>16</v>
      </c>
      <c r="F61" s="324"/>
      <c r="G61" s="324"/>
      <c r="H61" s="86">
        <f t="shared" si="6"/>
        <v>0</v>
      </c>
      <c r="I61" s="13"/>
    </row>
    <row r="62" spans="1:9" s="47" customFormat="1" x14ac:dyDescent="0.2">
      <c r="A62" s="134"/>
      <c r="B62" s="155" t="s">
        <v>198</v>
      </c>
      <c r="C62" s="132" t="s">
        <v>1098</v>
      </c>
      <c r="D62" s="84">
        <v>30</v>
      </c>
      <c r="E62" s="156" t="s">
        <v>16</v>
      </c>
      <c r="F62" s="324"/>
      <c r="G62" s="324"/>
      <c r="H62" s="86">
        <f t="shared" si="6"/>
        <v>0</v>
      </c>
      <c r="I62" s="13"/>
    </row>
    <row r="63" spans="1:9" s="49" customFormat="1" x14ac:dyDescent="0.2">
      <c r="A63" s="114"/>
      <c r="B63" s="115">
        <v>6</v>
      </c>
      <c r="C63" s="116" t="s">
        <v>50</v>
      </c>
      <c r="D63" s="117"/>
      <c r="E63" s="118"/>
      <c r="F63" s="126"/>
      <c r="G63" s="126"/>
      <c r="H63" s="146"/>
      <c r="I63" s="6"/>
    </row>
    <row r="64" spans="1:9" s="47" customFormat="1" x14ac:dyDescent="0.2">
      <c r="A64" s="131"/>
      <c r="B64" s="135" t="s">
        <v>35</v>
      </c>
      <c r="C64" s="132" t="s">
        <v>51</v>
      </c>
      <c r="D64" s="136"/>
      <c r="E64" s="85" t="s">
        <v>26</v>
      </c>
      <c r="F64" s="90"/>
      <c r="G64" s="90"/>
      <c r="H64" s="137"/>
      <c r="I64" s="13"/>
    </row>
    <row r="65" spans="1:9" s="47" customFormat="1" x14ac:dyDescent="0.2">
      <c r="A65" s="131"/>
      <c r="B65" s="135" t="s">
        <v>199</v>
      </c>
      <c r="C65" s="132" t="s">
        <v>96</v>
      </c>
      <c r="D65" s="130">
        <v>62</v>
      </c>
      <c r="E65" s="85" t="s">
        <v>16</v>
      </c>
      <c r="F65" s="327"/>
      <c r="G65" s="327"/>
      <c r="H65" s="86">
        <f>SUM(F65,G65)*D65</f>
        <v>0</v>
      </c>
      <c r="I65" s="50"/>
    </row>
    <row r="66" spans="1:9" s="47" customFormat="1" x14ac:dyDescent="0.2">
      <c r="A66" s="131"/>
      <c r="B66" s="135" t="s">
        <v>200</v>
      </c>
      <c r="C66" s="15" t="s">
        <v>248</v>
      </c>
      <c r="D66" s="130">
        <v>70</v>
      </c>
      <c r="E66" s="121" t="s">
        <v>16</v>
      </c>
      <c r="F66" s="327"/>
      <c r="G66" s="327"/>
      <c r="H66" s="86">
        <f t="shared" ref="H66:H72" si="7">SUM(F66,G66)*D66</f>
        <v>0</v>
      </c>
      <c r="I66" s="50"/>
    </row>
    <row r="67" spans="1:9" s="47" customFormat="1" x14ac:dyDescent="0.2">
      <c r="A67" s="131"/>
      <c r="B67" s="135" t="s">
        <v>201</v>
      </c>
      <c r="C67" s="15" t="s">
        <v>1072</v>
      </c>
      <c r="D67" s="130">
        <v>150</v>
      </c>
      <c r="E67" s="121" t="s">
        <v>16</v>
      </c>
      <c r="F67" s="327"/>
      <c r="G67" s="327"/>
      <c r="H67" s="86">
        <f t="shared" si="7"/>
        <v>0</v>
      </c>
      <c r="I67" s="13"/>
    </row>
    <row r="68" spans="1:9" s="47" customFormat="1" x14ac:dyDescent="0.2">
      <c r="A68" s="131"/>
      <c r="B68" s="135" t="s">
        <v>202</v>
      </c>
      <c r="C68" s="27" t="s">
        <v>137</v>
      </c>
      <c r="D68" s="130">
        <v>110</v>
      </c>
      <c r="E68" s="133" t="s">
        <v>16</v>
      </c>
      <c r="F68" s="327"/>
      <c r="G68" s="327"/>
      <c r="H68" s="86">
        <f t="shared" si="7"/>
        <v>0</v>
      </c>
      <c r="I68" s="13"/>
    </row>
    <row r="69" spans="1:9" s="47" customFormat="1" x14ac:dyDescent="0.2">
      <c r="A69" s="131"/>
      <c r="B69" s="135" t="s">
        <v>203</v>
      </c>
      <c r="C69" s="140" t="s">
        <v>158</v>
      </c>
      <c r="D69" s="130">
        <v>70</v>
      </c>
      <c r="E69" s="121" t="s">
        <v>17</v>
      </c>
      <c r="F69" s="327"/>
      <c r="G69" s="327"/>
      <c r="H69" s="86">
        <f t="shared" si="7"/>
        <v>0</v>
      </c>
      <c r="I69" s="13"/>
    </row>
    <row r="70" spans="1:9" s="47" customFormat="1" x14ac:dyDescent="0.2">
      <c r="A70" s="131"/>
      <c r="B70" s="135" t="s">
        <v>204</v>
      </c>
      <c r="C70" s="27" t="s">
        <v>242</v>
      </c>
      <c r="D70" s="130">
        <v>23</v>
      </c>
      <c r="E70" s="133" t="s">
        <v>20</v>
      </c>
      <c r="F70" s="327"/>
      <c r="G70" s="327"/>
      <c r="H70" s="86">
        <f t="shared" si="7"/>
        <v>0</v>
      </c>
      <c r="I70" s="50"/>
    </row>
    <row r="71" spans="1:9" s="47" customFormat="1" x14ac:dyDescent="0.2">
      <c r="A71" s="131"/>
      <c r="B71" s="135" t="s">
        <v>205</v>
      </c>
      <c r="C71" s="27" t="s">
        <v>246</v>
      </c>
      <c r="D71" s="130">
        <v>5</v>
      </c>
      <c r="E71" s="133" t="s">
        <v>20</v>
      </c>
      <c r="F71" s="327"/>
      <c r="G71" s="326"/>
      <c r="H71" s="86">
        <f t="shared" si="7"/>
        <v>0</v>
      </c>
      <c r="I71" s="50"/>
    </row>
    <row r="72" spans="1:9" s="47" customFormat="1" x14ac:dyDescent="0.2">
      <c r="A72" s="131"/>
      <c r="B72" s="135" t="s">
        <v>249</v>
      </c>
      <c r="C72" s="27" t="s">
        <v>247</v>
      </c>
      <c r="D72" s="130">
        <v>5</v>
      </c>
      <c r="E72" s="133" t="s">
        <v>20</v>
      </c>
      <c r="F72" s="327"/>
      <c r="G72" s="326"/>
      <c r="H72" s="86">
        <f t="shared" si="7"/>
        <v>0</v>
      </c>
      <c r="I72" s="50"/>
    </row>
    <row r="73" spans="1:9" s="49" customFormat="1" x14ac:dyDescent="0.2">
      <c r="A73" s="114"/>
      <c r="B73" s="115">
        <v>7</v>
      </c>
      <c r="C73" s="123" t="s">
        <v>52</v>
      </c>
      <c r="D73" s="124"/>
      <c r="E73" s="125"/>
      <c r="F73" s="126"/>
      <c r="G73" s="126"/>
      <c r="H73" s="146"/>
      <c r="I73" s="6"/>
    </row>
    <row r="74" spans="1:9" s="47" customFormat="1" x14ac:dyDescent="0.2">
      <c r="A74" s="131"/>
      <c r="B74" s="135" t="s">
        <v>0</v>
      </c>
      <c r="C74" s="15" t="s">
        <v>1099</v>
      </c>
      <c r="D74" s="130">
        <v>170</v>
      </c>
      <c r="E74" s="133" t="s">
        <v>16</v>
      </c>
      <c r="F74" s="327"/>
      <c r="G74" s="327"/>
      <c r="H74" s="86">
        <f>SUM(F74,G74)*D74</f>
        <v>0</v>
      </c>
      <c r="I74" s="13"/>
    </row>
    <row r="75" spans="1:9" s="47" customFormat="1" x14ac:dyDescent="0.2">
      <c r="A75" s="131"/>
      <c r="B75" s="135" t="s">
        <v>1</v>
      </c>
      <c r="C75" s="15" t="s">
        <v>1100</v>
      </c>
      <c r="D75" s="130">
        <v>170</v>
      </c>
      <c r="E75" s="133" t="s">
        <v>16</v>
      </c>
      <c r="F75" s="327"/>
      <c r="G75" s="327"/>
      <c r="H75" s="86">
        <f t="shared" ref="H75:H79" si="8">SUM(F75,G75)*D75</f>
        <v>0</v>
      </c>
      <c r="I75" s="13"/>
    </row>
    <row r="76" spans="1:9" s="47" customFormat="1" x14ac:dyDescent="0.2">
      <c r="A76" s="131"/>
      <c r="B76" s="135" t="s">
        <v>122</v>
      </c>
      <c r="C76" s="15" t="s">
        <v>1101</v>
      </c>
      <c r="D76" s="130">
        <v>170</v>
      </c>
      <c r="E76" s="133" t="s">
        <v>16</v>
      </c>
      <c r="F76" s="327"/>
      <c r="G76" s="327"/>
      <c r="H76" s="86">
        <f t="shared" si="8"/>
        <v>0</v>
      </c>
      <c r="I76" s="13"/>
    </row>
    <row r="77" spans="1:9" s="47" customFormat="1" x14ac:dyDescent="0.2">
      <c r="A77" s="131"/>
      <c r="B77" s="135" t="s">
        <v>165</v>
      </c>
      <c r="C77" s="27" t="s">
        <v>1102</v>
      </c>
      <c r="D77" s="130">
        <v>36</v>
      </c>
      <c r="E77" s="133" t="s">
        <v>16</v>
      </c>
      <c r="F77" s="327"/>
      <c r="G77" s="327"/>
      <c r="H77" s="86">
        <f t="shared" si="8"/>
        <v>0</v>
      </c>
      <c r="I77" s="13"/>
    </row>
    <row r="78" spans="1:9" s="47" customFormat="1" x14ac:dyDescent="0.2">
      <c r="A78" s="131"/>
      <c r="B78" s="135" t="s">
        <v>206</v>
      </c>
      <c r="C78" s="139" t="s">
        <v>1103</v>
      </c>
      <c r="D78" s="130">
        <v>140</v>
      </c>
      <c r="E78" s="145" t="s">
        <v>16</v>
      </c>
      <c r="F78" s="327"/>
      <c r="G78" s="327"/>
      <c r="H78" s="86">
        <f t="shared" si="8"/>
        <v>0</v>
      </c>
      <c r="I78" s="13"/>
    </row>
    <row r="79" spans="1:9" s="47" customFormat="1" x14ac:dyDescent="0.2">
      <c r="A79" s="131"/>
      <c r="B79" s="135" t="s">
        <v>207</v>
      </c>
      <c r="C79" s="157" t="s">
        <v>1104</v>
      </c>
      <c r="D79" s="130">
        <v>75</v>
      </c>
      <c r="E79" s="158" t="s">
        <v>20</v>
      </c>
      <c r="F79" s="327"/>
      <c r="G79" s="327"/>
      <c r="H79" s="86">
        <f t="shared" si="8"/>
        <v>0</v>
      </c>
      <c r="I79" s="13"/>
    </row>
    <row r="80" spans="1:9" s="49" customFormat="1" x14ac:dyDescent="0.2">
      <c r="A80" s="114"/>
      <c r="B80" s="115">
        <v>8</v>
      </c>
      <c r="C80" s="116" t="s">
        <v>53</v>
      </c>
      <c r="D80" s="117"/>
      <c r="E80" s="118"/>
      <c r="F80" s="119"/>
      <c r="G80" s="119"/>
      <c r="H80" s="146"/>
      <c r="I80" s="6"/>
    </row>
    <row r="81" spans="1:9" s="47" customFormat="1" x14ac:dyDescent="0.2">
      <c r="A81" s="131"/>
      <c r="B81" s="129" t="s">
        <v>2</v>
      </c>
      <c r="C81" s="157" t="s">
        <v>64</v>
      </c>
      <c r="D81" s="136"/>
      <c r="E81" s="85"/>
      <c r="F81" s="159"/>
      <c r="G81" s="159"/>
      <c r="H81" s="137"/>
      <c r="I81" s="13"/>
    </row>
    <row r="82" spans="1:9" s="47" customFormat="1" x14ac:dyDescent="0.2">
      <c r="A82" s="131"/>
      <c r="B82" s="135" t="s">
        <v>75</v>
      </c>
      <c r="C82" s="160" t="s">
        <v>1073</v>
      </c>
      <c r="D82" s="130">
        <v>1</v>
      </c>
      <c r="E82" s="158" t="s">
        <v>39</v>
      </c>
      <c r="F82" s="327"/>
      <c r="G82" s="327"/>
      <c r="H82" s="86">
        <f>SUM(F82,G82)*D82</f>
        <v>0</v>
      </c>
      <c r="I82" s="13"/>
    </row>
    <row r="83" spans="1:9" s="47" customFormat="1" x14ac:dyDescent="0.2">
      <c r="A83" s="131"/>
      <c r="B83" s="135" t="s">
        <v>76</v>
      </c>
      <c r="C83" s="160" t="s">
        <v>1074</v>
      </c>
      <c r="D83" s="130">
        <v>1</v>
      </c>
      <c r="E83" s="158" t="s">
        <v>39</v>
      </c>
      <c r="F83" s="327"/>
      <c r="G83" s="327"/>
      <c r="H83" s="86">
        <f t="shared" ref="H83:H85" si="9">SUM(F83,G83)*D83</f>
        <v>0</v>
      </c>
      <c r="I83" s="13"/>
    </row>
    <row r="84" spans="1:9" s="47" customFormat="1" x14ac:dyDescent="0.2">
      <c r="A84" s="131"/>
      <c r="B84" s="135" t="s">
        <v>192</v>
      </c>
      <c r="C84" s="139" t="s">
        <v>1075</v>
      </c>
      <c r="D84" s="130">
        <v>2</v>
      </c>
      <c r="E84" s="158" t="s">
        <v>39</v>
      </c>
      <c r="F84" s="327"/>
      <c r="G84" s="327"/>
      <c r="H84" s="86">
        <f t="shared" si="9"/>
        <v>0</v>
      </c>
      <c r="I84" s="13"/>
    </row>
    <row r="85" spans="1:9" s="47" customFormat="1" x14ac:dyDescent="0.2">
      <c r="A85" s="131"/>
      <c r="B85" s="135" t="s">
        <v>208</v>
      </c>
      <c r="C85" s="139" t="s">
        <v>1339</v>
      </c>
      <c r="D85" s="130">
        <v>1</v>
      </c>
      <c r="E85" s="158" t="s">
        <v>39</v>
      </c>
      <c r="F85" s="327"/>
      <c r="G85" s="327"/>
      <c r="H85" s="86">
        <f t="shared" si="9"/>
        <v>0</v>
      </c>
      <c r="I85" s="13"/>
    </row>
    <row r="86" spans="1:9" s="47" customFormat="1" x14ac:dyDescent="0.2">
      <c r="A86" s="131"/>
      <c r="B86" s="135" t="s">
        <v>209</v>
      </c>
      <c r="C86" s="161" t="s">
        <v>193</v>
      </c>
      <c r="D86" s="136"/>
      <c r="E86" s="85"/>
      <c r="F86" s="159"/>
      <c r="G86" s="159"/>
      <c r="H86" s="162"/>
      <c r="I86" s="13"/>
    </row>
    <row r="87" spans="1:9" s="47" customFormat="1" x14ac:dyDescent="0.2">
      <c r="A87" s="131"/>
      <c r="B87" s="147" t="s">
        <v>210</v>
      </c>
      <c r="C87" s="161" t="s">
        <v>163</v>
      </c>
      <c r="D87" s="136"/>
      <c r="E87" s="85"/>
      <c r="F87" s="159"/>
      <c r="G87" s="159"/>
      <c r="H87" s="162"/>
      <c r="I87" s="13"/>
    </row>
    <row r="88" spans="1:9" s="47" customFormat="1" x14ac:dyDescent="0.2">
      <c r="A88" s="131"/>
      <c r="B88" s="147" t="s">
        <v>211</v>
      </c>
      <c r="C88" s="161" t="s">
        <v>164</v>
      </c>
      <c r="D88" s="136">
        <v>3</v>
      </c>
      <c r="E88" s="158" t="s">
        <v>20</v>
      </c>
      <c r="F88" s="327"/>
      <c r="G88" s="327"/>
      <c r="H88" s="86">
        <f>SUM(F88,G88)*D88</f>
        <v>0</v>
      </c>
      <c r="I88" s="13"/>
    </row>
    <row r="89" spans="1:9" s="47" customFormat="1" x14ac:dyDescent="0.2">
      <c r="A89" s="131"/>
      <c r="B89" s="147" t="s">
        <v>212</v>
      </c>
      <c r="C89" s="161" t="s">
        <v>180</v>
      </c>
      <c r="D89" s="136">
        <v>2</v>
      </c>
      <c r="E89" s="158" t="s">
        <v>20</v>
      </c>
      <c r="F89" s="327"/>
      <c r="G89" s="327"/>
      <c r="H89" s="86">
        <f>SUM(F89,G89)*D89</f>
        <v>0</v>
      </c>
      <c r="I89" s="13"/>
    </row>
    <row r="90" spans="1:9" s="47" customFormat="1" x14ac:dyDescent="0.2">
      <c r="A90" s="131"/>
      <c r="B90" s="147" t="s">
        <v>1105</v>
      </c>
      <c r="C90" s="27" t="s">
        <v>194</v>
      </c>
      <c r="D90" s="130"/>
      <c r="E90" s="145"/>
      <c r="F90" s="90"/>
      <c r="G90" s="90"/>
      <c r="H90" s="163"/>
      <c r="I90" s="13"/>
    </row>
    <row r="91" spans="1:9" s="47" customFormat="1" x14ac:dyDescent="0.2">
      <c r="A91" s="131"/>
      <c r="B91" s="147" t="s">
        <v>213</v>
      </c>
      <c r="C91" s="27" t="s">
        <v>1078</v>
      </c>
      <c r="D91" s="130">
        <v>8</v>
      </c>
      <c r="E91" s="133" t="s">
        <v>16</v>
      </c>
      <c r="F91" s="327"/>
      <c r="G91" s="327"/>
      <c r="H91" s="144">
        <f t="shared" ref="H91:H92" si="10">SUM(F91,G91)*D91</f>
        <v>0</v>
      </c>
      <c r="I91" s="13"/>
    </row>
    <row r="92" spans="1:9" s="47" customFormat="1" x14ac:dyDescent="0.2">
      <c r="A92" s="131"/>
      <c r="B92" s="147" t="s">
        <v>214</v>
      </c>
      <c r="C92" s="27" t="s">
        <v>1077</v>
      </c>
      <c r="D92" s="130">
        <v>8</v>
      </c>
      <c r="E92" s="133" t="s">
        <v>16</v>
      </c>
      <c r="F92" s="327"/>
      <c r="G92" s="327"/>
      <c r="H92" s="144">
        <f t="shared" si="10"/>
        <v>0</v>
      </c>
      <c r="I92" s="13"/>
    </row>
    <row r="93" spans="1:9" s="47" customFormat="1" x14ac:dyDescent="0.2">
      <c r="A93" s="131"/>
      <c r="B93" s="135" t="s">
        <v>215</v>
      </c>
      <c r="C93" s="139" t="s">
        <v>113</v>
      </c>
      <c r="D93" s="136"/>
      <c r="E93" s="85"/>
      <c r="F93" s="30"/>
      <c r="G93" s="30"/>
      <c r="H93" s="137"/>
      <c r="I93" s="50"/>
    </row>
    <row r="94" spans="1:9" s="47" customFormat="1" x14ac:dyDescent="0.2">
      <c r="A94" s="131"/>
      <c r="B94" s="135" t="s">
        <v>216</v>
      </c>
      <c r="C94" s="27" t="s">
        <v>1076</v>
      </c>
      <c r="D94" s="130">
        <v>1</v>
      </c>
      <c r="E94" s="158" t="s">
        <v>39</v>
      </c>
      <c r="F94" s="327"/>
      <c r="G94" s="327"/>
      <c r="H94" s="86">
        <f>SUM(F94,G94)*D94</f>
        <v>0</v>
      </c>
      <c r="I94" s="51"/>
    </row>
    <row r="95" spans="1:9" s="47" customFormat="1" x14ac:dyDescent="0.2">
      <c r="A95" s="131"/>
      <c r="B95" s="135" t="s">
        <v>217</v>
      </c>
      <c r="C95" s="27" t="s">
        <v>1079</v>
      </c>
      <c r="D95" s="130">
        <v>2</v>
      </c>
      <c r="E95" s="158" t="s">
        <v>39</v>
      </c>
      <c r="F95" s="327"/>
      <c r="G95" s="327"/>
      <c r="H95" s="86">
        <f t="shared" ref="H95:H96" si="11">SUM(F95,G95)*D95</f>
        <v>0</v>
      </c>
      <c r="I95" s="52"/>
    </row>
    <row r="96" spans="1:9" s="47" customFormat="1" x14ac:dyDescent="0.2">
      <c r="A96" s="131"/>
      <c r="B96" s="135" t="s">
        <v>218</v>
      </c>
      <c r="C96" s="27" t="s">
        <v>1080</v>
      </c>
      <c r="D96" s="130">
        <v>2</v>
      </c>
      <c r="E96" s="158" t="s">
        <v>39</v>
      </c>
      <c r="F96" s="327"/>
      <c r="G96" s="327"/>
      <c r="H96" s="86">
        <f t="shared" si="11"/>
        <v>0</v>
      </c>
      <c r="I96" s="50"/>
    </row>
    <row r="97" spans="1:9" s="49" customFormat="1" x14ac:dyDescent="0.2">
      <c r="A97" s="114"/>
      <c r="B97" s="115">
        <v>9</v>
      </c>
      <c r="C97" s="116" t="s">
        <v>54</v>
      </c>
      <c r="D97" s="117"/>
      <c r="E97" s="118"/>
      <c r="F97" s="119"/>
      <c r="G97" s="119"/>
      <c r="H97" s="146"/>
      <c r="I97" s="53"/>
    </row>
    <row r="98" spans="1:9" s="47" customFormat="1" x14ac:dyDescent="0.2">
      <c r="A98" s="131"/>
      <c r="B98" s="164" t="s">
        <v>36</v>
      </c>
      <c r="C98" s="132" t="s">
        <v>1106</v>
      </c>
      <c r="D98" s="117"/>
      <c r="E98" s="118"/>
      <c r="F98" s="119"/>
      <c r="G98" s="119"/>
      <c r="H98" s="137"/>
      <c r="I98" s="50"/>
    </row>
    <row r="99" spans="1:9" s="47" customFormat="1" x14ac:dyDescent="0.2">
      <c r="A99" s="131"/>
      <c r="B99" s="135" t="s">
        <v>219</v>
      </c>
      <c r="C99" s="157" t="s">
        <v>1107</v>
      </c>
      <c r="D99" s="130">
        <v>4</v>
      </c>
      <c r="E99" s="158" t="s">
        <v>17</v>
      </c>
      <c r="F99" s="327"/>
      <c r="G99" s="327"/>
      <c r="H99" s="86">
        <f>SUM(F99,G99)*D99</f>
        <v>0</v>
      </c>
      <c r="I99" s="50"/>
    </row>
    <row r="100" spans="1:9" s="47" customFormat="1" x14ac:dyDescent="0.2">
      <c r="A100" s="131"/>
      <c r="B100" s="135" t="s">
        <v>220</v>
      </c>
      <c r="C100" s="15" t="s">
        <v>1307</v>
      </c>
      <c r="D100" s="130">
        <v>3</v>
      </c>
      <c r="E100" s="85" t="s">
        <v>17</v>
      </c>
      <c r="F100" s="327"/>
      <c r="G100" s="327"/>
      <c r="H100" s="86">
        <f t="shared" ref="H100:H101" si="12">SUM(F100,G100)*D100</f>
        <v>0</v>
      </c>
      <c r="I100" s="13"/>
    </row>
    <row r="101" spans="1:9" s="47" customFormat="1" ht="12.75" customHeight="1" x14ac:dyDescent="0.2">
      <c r="A101" s="131"/>
      <c r="B101" s="135" t="s">
        <v>221</v>
      </c>
      <c r="C101" s="15" t="s">
        <v>1108</v>
      </c>
      <c r="D101" s="130">
        <v>4</v>
      </c>
      <c r="E101" s="158" t="s">
        <v>17</v>
      </c>
      <c r="F101" s="327"/>
      <c r="G101" s="327"/>
      <c r="H101" s="86">
        <f t="shared" si="12"/>
        <v>0</v>
      </c>
      <c r="I101" s="13"/>
    </row>
    <row r="102" spans="1:9" s="49" customFormat="1" x14ac:dyDescent="0.2">
      <c r="A102" s="114"/>
      <c r="B102" s="115">
        <v>10</v>
      </c>
      <c r="C102" s="116" t="s">
        <v>31</v>
      </c>
      <c r="D102" s="117"/>
      <c r="E102" s="118"/>
      <c r="F102" s="119"/>
      <c r="G102" s="119"/>
      <c r="H102" s="127"/>
      <c r="I102" s="6"/>
    </row>
    <row r="103" spans="1:9" s="47" customFormat="1" x14ac:dyDescent="0.2">
      <c r="A103" s="131"/>
      <c r="B103" s="135" t="s">
        <v>101</v>
      </c>
      <c r="C103" s="15" t="s">
        <v>1085</v>
      </c>
      <c r="D103" s="130">
        <v>185</v>
      </c>
      <c r="E103" s="85" t="s">
        <v>16</v>
      </c>
      <c r="F103" s="327"/>
      <c r="G103" s="327"/>
      <c r="H103" s="86">
        <f t="shared" ref="H103:H109" si="13">SUM(F103,G103)*D103</f>
        <v>0</v>
      </c>
      <c r="I103" s="13"/>
    </row>
    <row r="104" spans="1:9" s="47" customFormat="1" x14ac:dyDescent="0.2">
      <c r="A104" s="131"/>
      <c r="B104" s="135" t="s">
        <v>222</v>
      </c>
      <c r="C104" s="15" t="s">
        <v>1109</v>
      </c>
      <c r="D104" s="130">
        <v>185</v>
      </c>
      <c r="E104" s="85" t="s">
        <v>16</v>
      </c>
      <c r="F104" s="327"/>
      <c r="G104" s="327"/>
      <c r="H104" s="86">
        <f t="shared" si="13"/>
        <v>0</v>
      </c>
      <c r="I104" s="13"/>
    </row>
    <row r="105" spans="1:9" s="47" customFormat="1" x14ac:dyDescent="0.2">
      <c r="A105" s="134"/>
      <c r="B105" s="135" t="s">
        <v>223</v>
      </c>
      <c r="C105" s="139" t="s">
        <v>1087</v>
      </c>
      <c r="D105" s="130">
        <v>60</v>
      </c>
      <c r="E105" s="85" t="s">
        <v>16</v>
      </c>
      <c r="F105" s="327"/>
      <c r="G105" s="327"/>
      <c r="H105" s="86">
        <f t="shared" si="13"/>
        <v>0</v>
      </c>
      <c r="I105" s="13"/>
    </row>
    <row r="106" spans="1:9" s="47" customFormat="1" x14ac:dyDescent="0.2">
      <c r="A106" s="114"/>
      <c r="B106" s="135" t="s">
        <v>224</v>
      </c>
      <c r="C106" s="132" t="s">
        <v>1110</v>
      </c>
      <c r="D106" s="130">
        <v>80</v>
      </c>
      <c r="E106" s="158" t="s">
        <v>16</v>
      </c>
      <c r="F106" s="327"/>
      <c r="G106" s="327"/>
      <c r="H106" s="86">
        <f t="shared" si="13"/>
        <v>0</v>
      </c>
      <c r="I106" s="13"/>
    </row>
    <row r="107" spans="1:9" s="47" customFormat="1" x14ac:dyDescent="0.2">
      <c r="A107" s="91"/>
      <c r="B107" s="135" t="s">
        <v>225</v>
      </c>
      <c r="C107" s="15" t="s">
        <v>1111</v>
      </c>
      <c r="D107" s="130">
        <v>18</v>
      </c>
      <c r="E107" s="121" t="s">
        <v>16</v>
      </c>
      <c r="F107" s="327"/>
      <c r="G107" s="327"/>
      <c r="H107" s="86">
        <f t="shared" si="13"/>
        <v>0</v>
      </c>
      <c r="I107" s="13"/>
    </row>
    <row r="108" spans="1:9" s="47" customFormat="1" x14ac:dyDescent="0.2">
      <c r="A108" s="91"/>
      <c r="B108" s="135" t="s">
        <v>226</v>
      </c>
      <c r="C108" s="27" t="s">
        <v>1112</v>
      </c>
      <c r="D108" s="130">
        <v>30</v>
      </c>
      <c r="E108" s="121" t="s">
        <v>16</v>
      </c>
      <c r="F108" s="327"/>
      <c r="G108" s="327"/>
      <c r="H108" s="86">
        <f t="shared" si="13"/>
        <v>0</v>
      </c>
      <c r="I108" s="13"/>
    </row>
    <row r="109" spans="1:9" s="47" customFormat="1" x14ac:dyDescent="0.2">
      <c r="A109" s="91"/>
      <c r="B109" s="135" t="s">
        <v>227</v>
      </c>
      <c r="C109" s="27" t="s">
        <v>1113</v>
      </c>
      <c r="D109" s="130">
        <v>30</v>
      </c>
      <c r="E109" s="121" t="s">
        <v>16</v>
      </c>
      <c r="F109" s="327"/>
      <c r="G109" s="327"/>
      <c r="H109" s="86">
        <f t="shared" si="13"/>
        <v>0</v>
      </c>
      <c r="I109" s="13"/>
    </row>
    <row r="110" spans="1:9" s="49" customFormat="1" x14ac:dyDescent="0.2">
      <c r="A110" s="114"/>
      <c r="B110" s="122">
        <v>11</v>
      </c>
      <c r="C110" s="123" t="s">
        <v>85</v>
      </c>
      <c r="D110" s="124"/>
      <c r="E110" s="125"/>
      <c r="F110" s="126"/>
      <c r="G110" s="126"/>
      <c r="H110" s="165"/>
      <c r="I110" s="6"/>
    </row>
    <row r="111" spans="1:9" s="47" customFormat="1" x14ac:dyDescent="0.2">
      <c r="A111" s="131"/>
      <c r="B111" s="83" t="s">
        <v>141</v>
      </c>
      <c r="C111" s="27" t="s">
        <v>124</v>
      </c>
      <c r="D111" s="130"/>
      <c r="E111" s="121"/>
      <c r="F111" s="90"/>
      <c r="G111" s="90"/>
      <c r="H111" s="86"/>
      <c r="I111" s="13"/>
    </row>
    <row r="112" spans="1:9" s="47" customFormat="1" x14ac:dyDescent="0.2">
      <c r="A112" s="134"/>
      <c r="B112" s="83" t="s">
        <v>142</v>
      </c>
      <c r="C112" s="27" t="s">
        <v>1114</v>
      </c>
      <c r="D112" s="84">
        <v>2</v>
      </c>
      <c r="E112" s="166" t="s">
        <v>17</v>
      </c>
      <c r="F112" s="327"/>
      <c r="G112" s="327"/>
      <c r="H112" s="86">
        <f t="shared" ref="H112:H117" si="14">SUM(F112,G112)*D112</f>
        <v>0</v>
      </c>
      <c r="I112" s="13"/>
    </row>
    <row r="113" spans="1:9" s="47" customFormat="1" x14ac:dyDescent="0.2">
      <c r="A113" s="131"/>
      <c r="B113" s="83" t="s">
        <v>143</v>
      </c>
      <c r="C113" s="27" t="s">
        <v>1115</v>
      </c>
      <c r="D113" s="130">
        <v>1</v>
      </c>
      <c r="E113" s="121" t="s">
        <v>17</v>
      </c>
      <c r="F113" s="327"/>
      <c r="G113" s="327"/>
      <c r="H113" s="86">
        <f t="shared" si="14"/>
        <v>0</v>
      </c>
      <c r="I113" s="13"/>
    </row>
    <row r="114" spans="1:9" s="47" customFormat="1" x14ac:dyDescent="0.2">
      <c r="A114" s="131"/>
      <c r="B114" s="83" t="s">
        <v>160</v>
      </c>
      <c r="C114" s="27" t="s">
        <v>1116</v>
      </c>
      <c r="D114" s="130">
        <v>1</v>
      </c>
      <c r="E114" s="121" t="s">
        <v>17</v>
      </c>
      <c r="F114" s="327"/>
      <c r="G114" s="327"/>
      <c r="H114" s="86">
        <f t="shared" si="14"/>
        <v>0</v>
      </c>
      <c r="I114" s="13"/>
    </row>
    <row r="115" spans="1:9" s="47" customFormat="1" x14ac:dyDescent="0.2">
      <c r="A115" s="131"/>
      <c r="B115" s="83" t="s">
        <v>161</v>
      </c>
      <c r="C115" s="27" t="s">
        <v>1117</v>
      </c>
      <c r="D115" s="130">
        <v>1</v>
      </c>
      <c r="E115" s="121" t="s">
        <v>17</v>
      </c>
      <c r="F115" s="327"/>
      <c r="G115" s="327"/>
      <c r="H115" s="86">
        <f t="shared" si="14"/>
        <v>0</v>
      </c>
      <c r="I115" s="13"/>
    </row>
    <row r="116" spans="1:9" s="47" customFormat="1" x14ac:dyDescent="0.2">
      <c r="A116" s="134"/>
      <c r="B116" s="83" t="s">
        <v>228</v>
      </c>
      <c r="C116" s="27" t="s">
        <v>1118</v>
      </c>
      <c r="D116" s="130">
        <v>1</v>
      </c>
      <c r="E116" s="156" t="s">
        <v>17</v>
      </c>
      <c r="F116" s="324"/>
      <c r="G116" s="327"/>
      <c r="H116" s="86">
        <f t="shared" si="14"/>
        <v>0</v>
      </c>
      <c r="I116" s="13"/>
    </row>
    <row r="117" spans="1:9" s="47" customFormat="1" x14ac:dyDescent="0.2">
      <c r="A117" s="134"/>
      <c r="B117" s="83" t="s">
        <v>229</v>
      </c>
      <c r="C117" s="27" t="s">
        <v>1119</v>
      </c>
      <c r="D117" s="130">
        <v>1</v>
      </c>
      <c r="E117" s="156" t="s">
        <v>17</v>
      </c>
      <c r="F117" s="324"/>
      <c r="G117" s="324"/>
      <c r="H117" s="86">
        <f t="shared" si="14"/>
        <v>0</v>
      </c>
      <c r="I117" s="13"/>
    </row>
    <row r="118" spans="1:9" s="49" customFormat="1" x14ac:dyDescent="0.2">
      <c r="A118" s="114"/>
      <c r="B118" s="115">
        <v>12</v>
      </c>
      <c r="C118" s="116" t="s">
        <v>159</v>
      </c>
      <c r="D118" s="117"/>
      <c r="E118" s="118"/>
      <c r="F118" s="119"/>
      <c r="G118" s="119"/>
      <c r="H118" s="167"/>
      <c r="I118" s="6"/>
    </row>
    <row r="119" spans="1:9" s="47" customFormat="1" x14ac:dyDescent="0.2">
      <c r="A119" s="134"/>
      <c r="B119" s="147" t="s">
        <v>144</v>
      </c>
      <c r="C119" s="168" t="s">
        <v>87</v>
      </c>
      <c r="D119" s="169"/>
      <c r="E119" s="156"/>
      <c r="F119" s="30"/>
      <c r="G119" s="30"/>
      <c r="H119" s="86"/>
      <c r="I119" s="6"/>
    </row>
    <row r="120" spans="1:9" s="47" customFormat="1" x14ac:dyDescent="0.2">
      <c r="A120" s="134"/>
      <c r="B120" s="147" t="s">
        <v>145</v>
      </c>
      <c r="C120" s="170" t="s">
        <v>1120</v>
      </c>
      <c r="D120" s="84">
        <v>45</v>
      </c>
      <c r="E120" s="88" t="s">
        <v>16</v>
      </c>
      <c r="F120" s="324"/>
      <c r="G120" s="324"/>
      <c r="H120" s="86">
        <f>SUM(F120,G120)*D120</f>
        <v>0</v>
      </c>
      <c r="I120" s="6"/>
    </row>
    <row r="121" spans="1:9" s="47" customFormat="1" x14ac:dyDescent="0.2">
      <c r="A121" s="134"/>
      <c r="B121" s="147" t="s">
        <v>146</v>
      </c>
      <c r="C121" s="170" t="s">
        <v>1121</v>
      </c>
      <c r="D121" s="84">
        <v>16</v>
      </c>
      <c r="E121" s="156" t="s">
        <v>39</v>
      </c>
      <c r="F121" s="324"/>
      <c r="G121" s="324"/>
      <c r="H121" s="86">
        <f t="shared" ref="H121:H123" si="15">SUM(F121,G121)*D121</f>
        <v>0</v>
      </c>
      <c r="I121" s="6"/>
    </row>
    <row r="122" spans="1:9" s="47" customFormat="1" x14ac:dyDescent="0.2">
      <c r="A122" s="134"/>
      <c r="B122" s="147" t="s">
        <v>549</v>
      </c>
      <c r="C122" s="15" t="s">
        <v>243</v>
      </c>
      <c r="D122" s="84">
        <v>2</v>
      </c>
      <c r="E122" s="166" t="s">
        <v>39</v>
      </c>
      <c r="F122" s="324"/>
      <c r="G122" s="324"/>
      <c r="H122" s="86">
        <f t="shared" si="15"/>
        <v>0</v>
      </c>
      <c r="I122" s="6"/>
    </row>
    <row r="123" spans="1:9" s="47" customFormat="1" x14ac:dyDescent="0.2">
      <c r="A123" s="134"/>
      <c r="B123" s="147" t="s">
        <v>1122</v>
      </c>
      <c r="C123" s="15" t="s">
        <v>244</v>
      </c>
      <c r="D123" s="84">
        <v>1</v>
      </c>
      <c r="E123" s="166" t="s">
        <v>39</v>
      </c>
      <c r="F123" s="324"/>
      <c r="G123" s="324"/>
      <c r="H123" s="86">
        <f t="shared" si="15"/>
        <v>0</v>
      </c>
      <c r="I123" s="6"/>
    </row>
    <row r="124" spans="1:9" s="49" customFormat="1" x14ac:dyDescent="0.2">
      <c r="A124" s="150"/>
      <c r="B124" s="115">
        <v>13</v>
      </c>
      <c r="C124" s="116" t="s">
        <v>88</v>
      </c>
      <c r="D124" s="152"/>
      <c r="E124" s="171"/>
      <c r="F124" s="154"/>
      <c r="G124" s="154"/>
      <c r="H124" s="127"/>
      <c r="I124" s="6"/>
    </row>
    <row r="125" spans="1:9" s="47" customFormat="1" x14ac:dyDescent="0.2">
      <c r="A125" s="134"/>
      <c r="B125" s="135" t="s">
        <v>147</v>
      </c>
      <c r="C125" s="15" t="s">
        <v>123</v>
      </c>
      <c r="D125" s="117"/>
      <c r="E125" s="172"/>
      <c r="F125" s="173"/>
      <c r="G125" s="30"/>
      <c r="H125" s="86"/>
      <c r="I125" s="6"/>
    </row>
    <row r="126" spans="1:9" s="47" customFormat="1" x14ac:dyDescent="0.2">
      <c r="A126" s="134"/>
      <c r="B126" s="147" t="s">
        <v>148</v>
      </c>
      <c r="C126" s="15" t="s">
        <v>1123</v>
      </c>
      <c r="D126" s="84">
        <v>1</v>
      </c>
      <c r="E126" s="156" t="s">
        <v>39</v>
      </c>
      <c r="F126" s="324"/>
      <c r="G126" s="30" t="s">
        <v>28</v>
      </c>
      <c r="H126" s="86">
        <f t="shared" ref="H126:H127" si="16">SUM(F126,G126)*D126</f>
        <v>0</v>
      </c>
      <c r="I126" s="53"/>
    </row>
    <row r="127" spans="1:9" s="47" customFormat="1" x14ac:dyDescent="0.2">
      <c r="A127" s="134"/>
      <c r="B127" s="147" t="s">
        <v>149</v>
      </c>
      <c r="C127" s="15" t="s">
        <v>1124</v>
      </c>
      <c r="D127" s="84">
        <v>1</v>
      </c>
      <c r="E127" s="156" t="s">
        <v>39</v>
      </c>
      <c r="F127" s="324"/>
      <c r="G127" s="30" t="s">
        <v>28</v>
      </c>
      <c r="H127" s="86">
        <f t="shared" si="16"/>
        <v>0</v>
      </c>
      <c r="I127" s="53"/>
    </row>
    <row r="128" spans="1:9" s="47" customFormat="1" x14ac:dyDescent="0.2">
      <c r="A128" s="134"/>
      <c r="B128" s="135" t="s">
        <v>150</v>
      </c>
      <c r="C128" s="15" t="s">
        <v>245</v>
      </c>
      <c r="D128" s="84"/>
      <c r="E128" s="166"/>
      <c r="F128" s="30"/>
      <c r="G128" s="30"/>
      <c r="H128" s="86"/>
      <c r="I128" s="53"/>
    </row>
    <row r="129" spans="1:9" s="47" customFormat="1" x14ac:dyDescent="0.2">
      <c r="A129" s="134"/>
      <c r="B129" s="135" t="s">
        <v>151</v>
      </c>
      <c r="C129" s="15" t="s">
        <v>1125</v>
      </c>
      <c r="D129" s="84">
        <v>9</v>
      </c>
      <c r="E129" s="166" t="s">
        <v>20</v>
      </c>
      <c r="F129" s="324"/>
      <c r="G129" s="324"/>
      <c r="H129" s="86">
        <f>SUM(F129,G129)*D129</f>
        <v>0</v>
      </c>
      <c r="I129" s="53"/>
    </row>
    <row r="130" spans="1:9" s="47" customFormat="1" x14ac:dyDescent="0.2">
      <c r="A130" s="134"/>
      <c r="B130" s="135" t="s">
        <v>152</v>
      </c>
      <c r="C130" s="15" t="s">
        <v>1126</v>
      </c>
      <c r="D130" s="84">
        <v>4</v>
      </c>
      <c r="E130" s="166" t="s">
        <v>20</v>
      </c>
      <c r="F130" s="324"/>
      <c r="G130" s="324"/>
      <c r="H130" s="86">
        <f t="shared" ref="H130:H131" si="17">SUM(F130,G130)*D130</f>
        <v>0</v>
      </c>
      <c r="I130" s="53"/>
    </row>
    <row r="131" spans="1:9" s="47" customFormat="1" ht="25.5" x14ac:dyDescent="0.2">
      <c r="A131" s="134"/>
      <c r="B131" s="135" t="s">
        <v>232</v>
      </c>
      <c r="C131" s="15" t="s">
        <v>1127</v>
      </c>
      <c r="D131" s="84">
        <v>4</v>
      </c>
      <c r="E131" s="166" t="s">
        <v>20</v>
      </c>
      <c r="F131" s="324"/>
      <c r="G131" s="324"/>
      <c r="H131" s="86">
        <f t="shared" si="17"/>
        <v>0</v>
      </c>
      <c r="I131" s="53"/>
    </row>
    <row r="132" spans="1:9" s="49" customFormat="1" x14ac:dyDescent="0.2">
      <c r="A132" s="150"/>
      <c r="B132" s="174">
        <v>14</v>
      </c>
      <c r="C132" s="22" t="s">
        <v>138</v>
      </c>
      <c r="D132" s="117"/>
      <c r="E132" s="118"/>
      <c r="F132" s="126"/>
      <c r="G132" s="126"/>
      <c r="H132" s="127"/>
      <c r="I132" s="53"/>
    </row>
    <row r="133" spans="1:9" s="47" customFormat="1" x14ac:dyDescent="0.2">
      <c r="A133" s="134"/>
      <c r="B133" s="175" t="s">
        <v>153</v>
      </c>
      <c r="C133" s="27" t="s">
        <v>1128</v>
      </c>
      <c r="D133" s="130"/>
      <c r="E133" s="121"/>
      <c r="F133" s="90"/>
      <c r="G133" s="90"/>
      <c r="H133" s="86"/>
      <c r="I133" s="53"/>
    </row>
    <row r="134" spans="1:9" s="47" customFormat="1" x14ac:dyDescent="0.2">
      <c r="A134" s="134"/>
      <c r="B134" s="155" t="s">
        <v>154</v>
      </c>
      <c r="C134" s="27" t="s">
        <v>1129</v>
      </c>
      <c r="D134" s="130">
        <v>6</v>
      </c>
      <c r="E134" s="156" t="s">
        <v>17</v>
      </c>
      <c r="F134" s="327"/>
      <c r="G134" s="30" t="s">
        <v>28</v>
      </c>
      <c r="H134" s="137">
        <f t="shared" ref="H134:H136" si="18">SUM(F134,G134)*D134</f>
        <v>0</v>
      </c>
      <c r="I134" s="53"/>
    </row>
    <row r="135" spans="1:9" s="47" customFormat="1" x14ac:dyDescent="0.2">
      <c r="A135" s="134"/>
      <c r="B135" s="155" t="s">
        <v>155</v>
      </c>
      <c r="C135" s="27" t="s">
        <v>1130</v>
      </c>
      <c r="D135" s="130">
        <v>8</v>
      </c>
      <c r="E135" s="156" t="s">
        <v>17</v>
      </c>
      <c r="F135" s="327"/>
      <c r="G135" s="30" t="s">
        <v>28</v>
      </c>
      <c r="H135" s="137">
        <f t="shared" si="18"/>
        <v>0</v>
      </c>
      <c r="I135" s="53"/>
    </row>
    <row r="136" spans="1:9" s="47" customFormat="1" x14ac:dyDescent="0.2">
      <c r="A136" s="176"/>
      <c r="B136" s="155" t="s">
        <v>191</v>
      </c>
      <c r="C136" s="27" t="s">
        <v>1131</v>
      </c>
      <c r="D136" s="130">
        <v>2</v>
      </c>
      <c r="E136" s="156" t="s">
        <v>17</v>
      </c>
      <c r="F136" s="327"/>
      <c r="G136" s="30" t="s">
        <v>28</v>
      </c>
      <c r="H136" s="137">
        <f t="shared" si="18"/>
        <v>0</v>
      </c>
      <c r="I136" s="6"/>
    </row>
    <row r="137" spans="1:9" s="47" customFormat="1" x14ac:dyDescent="0.2">
      <c r="A137" s="176"/>
      <c r="B137" s="155" t="s">
        <v>156</v>
      </c>
      <c r="C137" s="27" t="s">
        <v>114</v>
      </c>
      <c r="D137" s="130"/>
      <c r="E137" s="166"/>
      <c r="F137" s="90"/>
      <c r="G137" s="30"/>
      <c r="H137" s="86"/>
      <c r="I137" s="6"/>
    </row>
    <row r="138" spans="1:9" s="47" customFormat="1" x14ac:dyDescent="0.2">
      <c r="A138" s="176"/>
      <c r="B138" s="155" t="s">
        <v>233</v>
      </c>
      <c r="C138" s="27" t="s">
        <v>1132</v>
      </c>
      <c r="D138" s="130">
        <v>6</v>
      </c>
      <c r="E138" s="156" t="s">
        <v>17</v>
      </c>
      <c r="F138" s="327"/>
      <c r="G138" s="30" t="s">
        <v>28</v>
      </c>
      <c r="H138" s="86">
        <f t="shared" ref="H138:H139" si="19">SUM(F138,G138)*D138</f>
        <v>0</v>
      </c>
      <c r="I138" s="6"/>
    </row>
    <row r="139" spans="1:9" s="47" customFormat="1" x14ac:dyDescent="0.2">
      <c r="A139" s="176"/>
      <c r="B139" s="155" t="s">
        <v>234</v>
      </c>
      <c r="C139" s="27" t="s">
        <v>1133</v>
      </c>
      <c r="D139" s="130">
        <v>2</v>
      </c>
      <c r="E139" s="156" t="s">
        <v>17</v>
      </c>
      <c r="F139" s="327"/>
      <c r="G139" s="30" t="s">
        <v>28</v>
      </c>
      <c r="H139" s="86">
        <f t="shared" si="19"/>
        <v>0</v>
      </c>
      <c r="I139" s="6"/>
    </row>
    <row r="140" spans="1:9" s="49" customFormat="1" x14ac:dyDescent="0.2">
      <c r="A140" s="177"/>
      <c r="B140" s="151">
        <v>15</v>
      </c>
      <c r="C140" s="22" t="s">
        <v>6</v>
      </c>
      <c r="D140" s="124"/>
      <c r="E140" s="178"/>
      <c r="F140" s="126"/>
      <c r="G140" s="154"/>
      <c r="H140" s="127"/>
      <c r="I140" s="6"/>
    </row>
    <row r="141" spans="1:9" s="47" customFormat="1" x14ac:dyDescent="0.2">
      <c r="A141" s="176"/>
      <c r="B141" s="155" t="s">
        <v>139</v>
      </c>
      <c r="C141" s="139" t="s">
        <v>133</v>
      </c>
      <c r="D141" s="169"/>
      <c r="E141" s="156"/>
      <c r="F141" s="179"/>
      <c r="G141" s="179"/>
      <c r="H141" s="86"/>
      <c r="I141" s="6"/>
    </row>
    <row r="142" spans="1:9" s="47" customFormat="1" x14ac:dyDescent="0.2">
      <c r="A142" s="176"/>
      <c r="B142" s="155" t="s">
        <v>235</v>
      </c>
      <c r="C142" s="15" t="s">
        <v>1134</v>
      </c>
      <c r="D142" s="130">
        <v>15</v>
      </c>
      <c r="E142" s="156" t="s">
        <v>17</v>
      </c>
      <c r="F142" s="324"/>
      <c r="G142" s="30" t="s">
        <v>28</v>
      </c>
      <c r="H142" s="86">
        <f>SUM(F142,G142)*D142</f>
        <v>0</v>
      </c>
      <c r="I142" s="6"/>
    </row>
    <row r="143" spans="1:9" s="47" customFormat="1" x14ac:dyDescent="0.2">
      <c r="A143" s="176"/>
      <c r="B143" s="155" t="s">
        <v>236</v>
      </c>
      <c r="C143" s="139" t="s">
        <v>1135</v>
      </c>
      <c r="D143" s="130">
        <v>8</v>
      </c>
      <c r="E143" s="156" t="s">
        <v>17</v>
      </c>
      <c r="F143" s="324"/>
      <c r="G143" s="30" t="s">
        <v>28</v>
      </c>
      <c r="H143" s="86">
        <f t="shared" ref="H143:H145" si="20">SUM(F143,G143)*D143</f>
        <v>0</v>
      </c>
      <c r="I143" s="6"/>
    </row>
    <row r="144" spans="1:9" s="47" customFormat="1" x14ac:dyDescent="0.2">
      <c r="A144" s="176"/>
      <c r="B144" s="155" t="s">
        <v>237</v>
      </c>
      <c r="C144" s="139" t="s">
        <v>1136</v>
      </c>
      <c r="D144" s="130">
        <v>2</v>
      </c>
      <c r="E144" s="156" t="s">
        <v>17</v>
      </c>
      <c r="F144" s="324"/>
      <c r="G144" s="30" t="s">
        <v>28</v>
      </c>
      <c r="H144" s="86">
        <f t="shared" si="20"/>
        <v>0</v>
      </c>
      <c r="I144" s="6"/>
    </row>
    <row r="145" spans="1:9" s="47" customFormat="1" x14ac:dyDescent="0.2">
      <c r="A145" s="176"/>
      <c r="B145" s="155" t="s">
        <v>140</v>
      </c>
      <c r="C145" s="27" t="s">
        <v>181</v>
      </c>
      <c r="D145" s="130">
        <v>1</v>
      </c>
      <c r="E145" s="156" t="s">
        <v>39</v>
      </c>
      <c r="F145" s="30" t="s">
        <v>28</v>
      </c>
      <c r="G145" s="324"/>
      <c r="H145" s="86">
        <f t="shared" si="20"/>
        <v>0</v>
      </c>
      <c r="I145" s="6"/>
    </row>
    <row r="146" spans="1:9" s="49" customFormat="1" x14ac:dyDescent="0.2">
      <c r="A146" s="177"/>
      <c r="B146" s="122">
        <v>16</v>
      </c>
      <c r="C146" s="123" t="s">
        <v>55</v>
      </c>
      <c r="D146" s="124"/>
      <c r="E146" s="125"/>
      <c r="F146" s="126"/>
      <c r="G146" s="126"/>
      <c r="H146" s="127"/>
      <c r="I146" s="6"/>
    </row>
    <row r="147" spans="1:9" s="47" customFormat="1" x14ac:dyDescent="0.2">
      <c r="A147" s="176"/>
      <c r="B147" s="83" t="s">
        <v>238</v>
      </c>
      <c r="C147" s="15" t="s">
        <v>56</v>
      </c>
      <c r="D147" s="130">
        <v>200</v>
      </c>
      <c r="E147" s="121" t="s">
        <v>16</v>
      </c>
      <c r="F147" s="327"/>
      <c r="G147" s="327"/>
      <c r="H147" s="86">
        <f>SUM(F147,G147)*D147</f>
        <v>0</v>
      </c>
      <c r="I147" s="6"/>
    </row>
    <row r="148" spans="1:9" s="47" customFormat="1" x14ac:dyDescent="0.2">
      <c r="A148" s="180"/>
      <c r="B148" s="83" t="s">
        <v>239</v>
      </c>
      <c r="C148" s="132" t="s">
        <v>57</v>
      </c>
      <c r="D148" s="130">
        <v>200</v>
      </c>
      <c r="E148" s="85" t="s">
        <v>16</v>
      </c>
      <c r="F148" s="327"/>
      <c r="G148" s="327"/>
      <c r="H148" s="86">
        <f>SUM(F148,G148)*D148</f>
        <v>0</v>
      </c>
      <c r="I148" s="6"/>
    </row>
    <row r="149" spans="1:9" s="55" customFormat="1" x14ac:dyDescent="0.2">
      <c r="A149" s="181"/>
      <c r="B149" s="182" t="s">
        <v>19</v>
      </c>
      <c r="C149" s="183" t="s">
        <v>59</v>
      </c>
      <c r="D149" s="184"/>
      <c r="E149" s="185"/>
      <c r="F149" s="186"/>
      <c r="G149" s="186"/>
      <c r="H149" s="187"/>
      <c r="I149" s="54"/>
    </row>
    <row r="150" spans="1:9" s="49" customFormat="1" x14ac:dyDescent="0.2">
      <c r="A150" s="114"/>
      <c r="B150" s="115">
        <v>1</v>
      </c>
      <c r="C150" s="22" t="s">
        <v>60</v>
      </c>
      <c r="D150" s="117"/>
      <c r="E150" s="118"/>
      <c r="F150" s="119"/>
      <c r="G150" s="119"/>
      <c r="H150" s="167"/>
      <c r="I150" s="56"/>
    </row>
    <row r="151" spans="1:9" s="47" customFormat="1" x14ac:dyDescent="0.2">
      <c r="A151" s="131"/>
      <c r="B151" s="135" t="s">
        <v>7</v>
      </c>
      <c r="C151" s="140" t="s">
        <v>1340</v>
      </c>
      <c r="D151" s="130">
        <v>15</v>
      </c>
      <c r="E151" s="158" t="s">
        <v>17</v>
      </c>
      <c r="F151" s="327"/>
      <c r="G151" s="327"/>
      <c r="H151" s="144">
        <f>SUM(F151,G151)*D151</f>
        <v>0</v>
      </c>
      <c r="I151" s="56"/>
    </row>
    <row r="152" spans="1:9" s="47" customFormat="1" x14ac:dyDescent="0.2">
      <c r="A152" s="131"/>
      <c r="B152" s="135" t="s">
        <v>22</v>
      </c>
      <c r="C152" s="15" t="s">
        <v>189</v>
      </c>
      <c r="D152" s="130">
        <v>1</v>
      </c>
      <c r="E152" s="188" t="s">
        <v>17</v>
      </c>
      <c r="F152" s="324"/>
      <c r="G152" s="324"/>
      <c r="H152" s="144">
        <f t="shared" ref="H152:H166" si="21">SUM(F152,G152)*D152</f>
        <v>0</v>
      </c>
      <c r="I152" s="56"/>
    </row>
    <row r="153" spans="1:9" s="47" customFormat="1" x14ac:dyDescent="0.2">
      <c r="A153" s="131"/>
      <c r="B153" s="135" t="s">
        <v>23</v>
      </c>
      <c r="C153" s="15" t="s">
        <v>129</v>
      </c>
      <c r="D153" s="130">
        <v>1</v>
      </c>
      <c r="E153" s="188" t="s">
        <v>17</v>
      </c>
      <c r="F153" s="324"/>
      <c r="G153" s="324"/>
      <c r="H153" s="144">
        <f t="shared" si="21"/>
        <v>0</v>
      </c>
      <c r="I153" s="56"/>
    </row>
    <row r="154" spans="1:9" s="47" customFormat="1" x14ac:dyDescent="0.2">
      <c r="A154" s="131"/>
      <c r="B154" s="135" t="s">
        <v>24</v>
      </c>
      <c r="C154" s="189" t="s">
        <v>107</v>
      </c>
      <c r="D154" s="130">
        <v>12</v>
      </c>
      <c r="E154" s="158" t="s">
        <v>17</v>
      </c>
      <c r="F154" s="327"/>
      <c r="G154" s="327"/>
      <c r="H154" s="144">
        <f t="shared" si="21"/>
        <v>0</v>
      </c>
      <c r="I154" s="56"/>
    </row>
    <row r="155" spans="1:9" s="47" customFormat="1" x14ac:dyDescent="0.2">
      <c r="A155" s="131"/>
      <c r="B155" s="135" t="s">
        <v>125</v>
      </c>
      <c r="C155" s="189" t="s">
        <v>91</v>
      </c>
      <c r="D155" s="130">
        <v>3</v>
      </c>
      <c r="E155" s="158" t="s">
        <v>17</v>
      </c>
      <c r="F155" s="327"/>
      <c r="G155" s="327"/>
      <c r="H155" s="144">
        <f t="shared" si="21"/>
        <v>0</v>
      </c>
      <c r="I155" s="56"/>
    </row>
    <row r="156" spans="1:9" s="47" customFormat="1" x14ac:dyDescent="0.2">
      <c r="A156" s="131"/>
      <c r="B156" s="135" t="s">
        <v>66</v>
      </c>
      <c r="C156" s="189" t="s">
        <v>89</v>
      </c>
      <c r="D156" s="130">
        <v>1</v>
      </c>
      <c r="E156" s="158" t="s">
        <v>17</v>
      </c>
      <c r="F156" s="327"/>
      <c r="G156" s="327"/>
      <c r="H156" s="144">
        <f t="shared" si="21"/>
        <v>0</v>
      </c>
      <c r="I156" s="56"/>
    </row>
    <row r="157" spans="1:9" s="47" customFormat="1" x14ac:dyDescent="0.2">
      <c r="A157" s="131"/>
      <c r="B157" s="135" t="s">
        <v>78</v>
      </c>
      <c r="C157" s="190" t="s">
        <v>108</v>
      </c>
      <c r="D157" s="130">
        <v>2</v>
      </c>
      <c r="E157" s="158" t="s">
        <v>17</v>
      </c>
      <c r="F157" s="327"/>
      <c r="G157" s="327"/>
      <c r="H157" s="144">
        <f t="shared" si="21"/>
        <v>0</v>
      </c>
      <c r="I157" s="56"/>
    </row>
    <row r="158" spans="1:9" s="47" customFormat="1" x14ac:dyDescent="0.2">
      <c r="A158" s="131"/>
      <c r="B158" s="135" t="s">
        <v>79</v>
      </c>
      <c r="C158" s="161" t="s">
        <v>102</v>
      </c>
      <c r="D158" s="130">
        <v>16</v>
      </c>
      <c r="E158" s="191" t="s">
        <v>17</v>
      </c>
      <c r="F158" s="327"/>
      <c r="G158" s="327"/>
      <c r="H158" s="144">
        <f t="shared" si="21"/>
        <v>0</v>
      </c>
      <c r="I158" s="56"/>
    </row>
    <row r="159" spans="1:9" s="47" customFormat="1" x14ac:dyDescent="0.2">
      <c r="A159" s="131"/>
      <c r="B159" s="135" t="s">
        <v>80</v>
      </c>
      <c r="C159" s="161" t="s">
        <v>121</v>
      </c>
      <c r="D159" s="130">
        <v>1</v>
      </c>
      <c r="E159" s="191" t="s">
        <v>17</v>
      </c>
      <c r="F159" s="327"/>
      <c r="G159" s="327"/>
      <c r="H159" s="144">
        <f t="shared" si="21"/>
        <v>0</v>
      </c>
      <c r="I159" s="56"/>
    </row>
    <row r="160" spans="1:9" s="47" customFormat="1" x14ac:dyDescent="0.2">
      <c r="A160" s="131"/>
      <c r="B160" s="135" t="s">
        <v>81</v>
      </c>
      <c r="C160" s="161" t="s">
        <v>109</v>
      </c>
      <c r="D160" s="130">
        <v>12</v>
      </c>
      <c r="E160" s="191" t="s">
        <v>17</v>
      </c>
      <c r="F160" s="327"/>
      <c r="G160" s="327"/>
      <c r="H160" s="144">
        <f t="shared" si="21"/>
        <v>0</v>
      </c>
      <c r="I160" s="56"/>
    </row>
    <row r="161" spans="1:9" s="47" customFormat="1" x14ac:dyDescent="0.2">
      <c r="A161" s="131"/>
      <c r="B161" s="135" t="s">
        <v>83</v>
      </c>
      <c r="C161" s="161" t="s">
        <v>77</v>
      </c>
      <c r="D161" s="130">
        <v>5</v>
      </c>
      <c r="E161" s="191" t="s">
        <v>17</v>
      </c>
      <c r="F161" s="327"/>
      <c r="G161" s="327"/>
      <c r="H161" s="144">
        <f t="shared" si="21"/>
        <v>0</v>
      </c>
      <c r="I161" s="56"/>
    </row>
    <row r="162" spans="1:9" s="47" customFormat="1" x14ac:dyDescent="0.2">
      <c r="A162" s="131"/>
      <c r="B162" s="135" t="s">
        <v>84</v>
      </c>
      <c r="C162" s="161" t="s">
        <v>134</v>
      </c>
      <c r="D162" s="130">
        <v>15</v>
      </c>
      <c r="E162" s="191" t="s">
        <v>17</v>
      </c>
      <c r="F162" s="327"/>
      <c r="G162" s="327"/>
      <c r="H162" s="144">
        <f t="shared" si="21"/>
        <v>0</v>
      </c>
      <c r="I162" s="56"/>
    </row>
    <row r="163" spans="1:9" s="47" customFormat="1" x14ac:dyDescent="0.2">
      <c r="A163" s="131"/>
      <c r="B163" s="135" t="s">
        <v>86</v>
      </c>
      <c r="C163" s="161" t="s">
        <v>182</v>
      </c>
      <c r="D163" s="130">
        <v>2</v>
      </c>
      <c r="E163" s="145" t="s">
        <v>17</v>
      </c>
      <c r="F163" s="327"/>
      <c r="G163" s="327"/>
      <c r="H163" s="144">
        <f t="shared" si="21"/>
        <v>0</v>
      </c>
      <c r="I163" s="56"/>
    </row>
    <row r="164" spans="1:9" s="47" customFormat="1" x14ac:dyDescent="0.2">
      <c r="A164" s="131"/>
      <c r="B164" s="135" t="s">
        <v>126</v>
      </c>
      <c r="C164" s="140" t="s">
        <v>183</v>
      </c>
      <c r="D164" s="130">
        <v>3</v>
      </c>
      <c r="E164" s="133" t="s">
        <v>17</v>
      </c>
      <c r="F164" s="327"/>
      <c r="G164" s="327"/>
      <c r="H164" s="144">
        <f t="shared" si="21"/>
        <v>0</v>
      </c>
      <c r="I164" s="56"/>
    </row>
    <row r="165" spans="1:9" s="47" customFormat="1" x14ac:dyDescent="0.2">
      <c r="A165" s="131"/>
      <c r="B165" s="135" t="s">
        <v>93</v>
      </c>
      <c r="C165" s="140" t="s">
        <v>184</v>
      </c>
      <c r="D165" s="130">
        <v>1</v>
      </c>
      <c r="E165" s="133" t="s">
        <v>17</v>
      </c>
      <c r="F165" s="327"/>
      <c r="G165" s="327"/>
      <c r="H165" s="144">
        <f t="shared" si="21"/>
        <v>0</v>
      </c>
      <c r="I165" s="56"/>
    </row>
    <row r="166" spans="1:9" s="47" customFormat="1" x14ac:dyDescent="0.2">
      <c r="A166" s="131"/>
      <c r="B166" s="135" t="s">
        <v>127</v>
      </c>
      <c r="C166" s="161" t="s">
        <v>185</v>
      </c>
      <c r="D166" s="130">
        <v>2</v>
      </c>
      <c r="E166" s="145" t="s">
        <v>17</v>
      </c>
      <c r="F166" s="327"/>
      <c r="G166" s="327"/>
      <c r="H166" s="144">
        <f t="shared" si="21"/>
        <v>0</v>
      </c>
      <c r="I166" s="56"/>
    </row>
    <row r="167" spans="1:9" s="47" customFormat="1" x14ac:dyDescent="0.2">
      <c r="A167" s="131"/>
      <c r="B167" s="135" t="s">
        <v>128</v>
      </c>
      <c r="C167" s="140" t="s">
        <v>82</v>
      </c>
      <c r="D167" s="130"/>
      <c r="E167" s="158"/>
      <c r="F167" s="90"/>
      <c r="G167" s="90"/>
      <c r="H167" s="144"/>
      <c r="I167" s="13"/>
    </row>
    <row r="168" spans="1:9" s="47" customFormat="1" x14ac:dyDescent="0.2">
      <c r="A168" s="131"/>
      <c r="B168" s="135" t="s">
        <v>186</v>
      </c>
      <c r="C168" s="192" t="s">
        <v>1137</v>
      </c>
      <c r="D168" s="130">
        <v>1</v>
      </c>
      <c r="E168" s="158" t="s">
        <v>17</v>
      </c>
      <c r="F168" s="327"/>
      <c r="G168" s="327"/>
      <c r="H168" s="144">
        <f t="shared" ref="H168:H170" si="22">SUM(F168,G168)*D168</f>
        <v>0</v>
      </c>
      <c r="I168" s="57"/>
    </row>
    <row r="169" spans="1:9" s="47" customFormat="1" x14ac:dyDescent="0.2">
      <c r="A169" s="131"/>
      <c r="B169" s="135" t="s">
        <v>187</v>
      </c>
      <c r="C169" s="192" t="s">
        <v>1138</v>
      </c>
      <c r="D169" s="130">
        <v>1</v>
      </c>
      <c r="E169" s="158" t="s">
        <v>17</v>
      </c>
      <c r="F169" s="327"/>
      <c r="G169" s="327"/>
      <c r="H169" s="144">
        <f t="shared" si="22"/>
        <v>0</v>
      </c>
      <c r="I169" s="13"/>
    </row>
    <row r="170" spans="1:9" s="47" customFormat="1" x14ac:dyDescent="0.2">
      <c r="A170" s="131"/>
      <c r="B170" s="135" t="s">
        <v>188</v>
      </c>
      <c r="C170" s="192" t="s">
        <v>1139</v>
      </c>
      <c r="D170" s="130">
        <v>4</v>
      </c>
      <c r="E170" s="158" t="s">
        <v>17</v>
      </c>
      <c r="F170" s="327"/>
      <c r="G170" s="327"/>
      <c r="H170" s="144">
        <f t="shared" si="22"/>
        <v>0</v>
      </c>
      <c r="I170" s="13"/>
    </row>
    <row r="171" spans="1:9" s="49" customFormat="1" x14ac:dyDescent="0.2">
      <c r="A171" s="114"/>
      <c r="B171" s="115">
        <v>2</v>
      </c>
      <c r="C171" s="22" t="s">
        <v>61</v>
      </c>
      <c r="D171" s="124"/>
      <c r="E171" s="118"/>
      <c r="F171" s="126"/>
      <c r="G171" s="126"/>
      <c r="H171" s="165"/>
      <c r="I171" s="6"/>
    </row>
    <row r="172" spans="1:9" s="47" customFormat="1" x14ac:dyDescent="0.2">
      <c r="A172" s="131"/>
      <c r="B172" s="135" t="s">
        <v>21</v>
      </c>
      <c r="C172" s="143" t="s">
        <v>116</v>
      </c>
      <c r="D172" s="130">
        <v>13</v>
      </c>
      <c r="E172" s="191" t="s">
        <v>17</v>
      </c>
      <c r="F172" s="327"/>
      <c r="G172" s="327"/>
      <c r="H172" s="162">
        <f t="shared" ref="H172:H176" si="23">SUM(F172,G172)*D172</f>
        <v>0</v>
      </c>
      <c r="I172" s="13"/>
    </row>
    <row r="173" spans="1:9" s="47" customFormat="1" x14ac:dyDescent="0.2">
      <c r="A173" s="131"/>
      <c r="B173" s="135" t="s">
        <v>25</v>
      </c>
      <c r="C173" s="143" t="s">
        <v>103</v>
      </c>
      <c r="D173" s="130">
        <v>2</v>
      </c>
      <c r="E173" s="145" t="s">
        <v>17</v>
      </c>
      <c r="F173" s="327"/>
      <c r="G173" s="327"/>
      <c r="H173" s="162">
        <f t="shared" si="23"/>
        <v>0</v>
      </c>
      <c r="I173" s="13"/>
    </row>
    <row r="174" spans="1:9" s="47" customFormat="1" x14ac:dyDescent="0.2">
      <c r="A174" s="131"/>
      <c r="B174" s="135" t="s">
        <v>29</v>
      </c>
      <c r="C174" s="143" t="s">
        <v>104</v>
      </c>
      <c r="D174" s="130">
        <v>2</v>
      </c>
      <c r="E174" s="145" t="s">
        <v>17</v>
      </c>
      <c r="F174" s="327"/>
      <c r="G174" s="327"/>
      <c r="H174" s="162">
        <f t="shared" si="23"/>
        <v>0</v>
      </c>
      <c r="I174" s="13"/>
    </row>
    <row r="175" spans="1:9" s="47" customFormat="1" x14ac:dyDescent="0.2">
      <c r="A175" s="131"/>
      <c r="B175" s="135" t="s">
        <v>63</v>
      </c>
      <c r="C175" s="193" t="s">
        <v>130</v>
      </c>
      <c r="D175" s="130">
        <v>1</v>
      </c>
      <c r="E175" s="145" t="s">
        <v>17</v>
      </c>
      <c r="F175" s="327"/>
      <c r="G175" s="327"/>
      <c r="H175" s="162">
        <f t="shared" si="23"/>
        <v>0</v>
      </c>
      <c r="I175" s="13"/>
    </row>
    <row r="176" spans="1:9" s="47" customFormat="1" x14ac:dyDescent="0.2">
      <c r="A176" s="131"/>
      <c r="B176" s="135" t="s">
        <v>92</v>
      </c>
      <c r="C176" s="193" t="s">
        <v>162</v>
      </c>
      <c r="D176" s="130">
        <v>15</v>
      </c>
      <c r="E176" s="145" t="s">
        <v>17</v>
      </c>
      <c r="F176" s="327"/>
      <c r="G176" s="327"/>
      <c r="H176" s="162">
        <f t="shared" si="23"/>
        <v>0</v>
      </c>
      <c r="I176" s="13"/>
    </row>
    <row r="177" spans="1:9" s="49" customFormat="1" x14ac:dyDescent="0.2">
      <c r="A177" s="194"/>
      <c r="B177" s="122">
        <v>3</v>
      </c>
      <c r="C177" s="116" t="s">
        <v>67</v>
      </c>
      <c r="D177" s="117"/>
      <c r="E177" s="195"/>
      <c r="F177" s="119"/>
      <c r="G177" s="119"/>
      <c r="H177" s="120"/>
      <c r="I177" s="58"/>
    </row>
    <row r="178" spans="1:9" s="47" customFormat="1" x14ac:dyDescent="0.2">
      <c r="A178" s="196"/>
      <c r="B178" s="197" t="s">
        <v>32</v>
      </c>
      <c r="C178" s="157" t="s">
        <v>250</v>
      </c>
      <c r="D178" s="198"/>
      <c r="E178" s="199"/>
      <c r="F178" s="200"/>
      <c r="G178" s="200"/>
      <c r="H178" s="201"/>
      <c r="I178" s="46"/>
    </row>
    <row r="179" spans="1:9" s="47" customFormat="1" x14ac:dyDescent="0.2">
      <c r="A179" s="196"/>
      <c r="B179" s="197" t="s">
        <v>274</v>
      </c>
      <c r="C179" s="157" t="s">
        <v>251</v>
      </c>
      <c r="D179" s="198">
        <v>39</v>
      </c>
      <c r="E179" s="199" t="s">
        <v>20</v>
      </c>
      <c r="F179" s="328"/>
      <c r="G179" s="328"/>
      <c r="H179" s="162">
        <f t="shared" ref="H179:H236" si="24">SUM(F179,G179)*D179</f>
        <v>0</v>
      </c>
      <c r="I179" s="46"/>
    </row>
    <row r="180" spans="1:9" s="47" customFormat="1" x14ac:dyDescent="0.2">
      <c r="A180" s="196"/>
      <c r="B180" s="197" t="s">
        <v>276</v>
      </c>
      <c r="C180" s="157" t="s">
        <v>252</v>
      </c>
      <c r="D180" s="198">
        <v>51</v>
      </c>
      <c r="E180" s="199" t="s">
        <v>20</v>
      </c>
      <c r="F180" s="328"/>
      <c r="G180" s="328"/>
      <c r="H180" s="162">
        <f t="shared" si="24"/>
        <v>0</v>
      </c>
      <c r="I180" s="46"/>
    </row>
    <row r="181" spans="1:9" s="47" customFormat="1" x14ac:dyDescent="0.2">
      <c r="A181" s="196"/>
      <c r="B181" s="197" t="s">
        <v>278</v>
      </c>
      <c r="C181" s="157" t="s">
        <v>253</v>
      </c>
      <c r="D181" s="198">
        <v>24</v>
      </c>
      <c r="E181" s="199" t="s">
        <v>20</v>
      </c>
      <c r="F181" s="328"/>
      <c r="G181" s="328"/>
      <c r="H181" s="162">
        <f t="shared" si="24"/>
        <v>0</v>
      </c>
      <c r="I181" s="46"/>
    </row>
    <row r="182" spans="1:9" s="47" customFormat="1" x14ac:dyDescent="0.2">
      <c r="A182" s="196"/>
      <c r="B182" s="197" t="s">
        <v>69</v>
      </c>
      <c r="C182" s="132" t="s">
        <v>254</v>
      </c>
      <c r="D182" s="198"/>
      <c r="E182" s="16"/>
      <c r="F182" s="200"/>
      <c r="G182" s="200"/>
      <c r="H182" s="162"/>
      <c r="I182" s="46"/>
    </row>
    <row r="183" spans="1:9" s="47" customFormat="1" x14ac:dyDescent="0.2">
      <c r="A183" s="196"/>
      <c r="B183" s="197" t="s">
        <v>282</v>
      </c>
      <c r="C183" s="132" t="s">
        <v>251</v>
      </c>
      <c r="D183" s="198">
        <v>15</v>
      </c>
      <c r="E183" s="145" t="s">
        <v>17</v>
      </c>
      <c r="F183" s="328"/>
      <c r="G183" s="328"/>
      <c r="H183" s="162">
        <f t="shared" si="24"/>
        <v>0</v>
      </c>
      <c r="I183" s="46"/>
    </row>
    <row r="184" spans="1:9" s="47" customFormat="1" x14ac:dyDescent="0.2">
      <c r="A184" s="196"/>
      <c r="B184" s="197" t="s">
        <v>283</v>
      </c>
      <c r="C184" s="132" t="s">
        <v>252</v>
      </c>
      <c r="D184" s="198">
        <v>25</v>
      </c>
      <c r="E184" s="145" t="s">
        <v>17</v>
      </c>
      <c r="F184" s="328"/>
      <c r="G184" s="328"/>
      <c r="H184" s="162">
        <f t="shared" si="24"/>
        <v>0</v>
      </c>
      <c r="I184" s="46"/>
    </row>
    <row r="185" spans="1:9" s="47" customFormat="1" x14ac:dyDescent="0.2">
      <c r="A185" s="196"/>
      <c r="B185" s="197" t="s">
        <v>284</v>
      </c>
      <c r="C185" s="132" t="s">
        <v>253</v>
      </c>
      <c r="D185" s="198">
        <v>10</v>
      </c>
      <c r="E185" s="145" t="s">
        <v>17</v>
      </c>
      <c r="F185" s="328"/>
      <c r="G185" s="328"/>
      <c r="H185" s="162">
        <f t="shared" si="24"/>
        <v>0</v>
      </c>
      <c r="I185" s="46"/>
    </row>
    <row r="186" spans="1:9" s="47" customFormat="1" x14ac:dyDescent="0.2">
      <c r="A186" s="196"/>
      <c r="B186" s="197" t="s">
        <v>285</v>
      </c>
      <c r="C186" s="132" t="s">
        <v>256</v>
      </c>
      <c r="D186" s="198"/>
      <c r="E186" s="16"/>
      <c r="F186" s="200"/>
      <c r="G186" s="200"/>
      <c r="H186" s="162"/>
      <c r="I186" s="46"/>
    </row>
    <row r="187" spans="1:9" s="47" customFormat="1" x14ac:dyDescent="0.2">
      <c r="A187" s="196"/>
      <c r="B187" s="197" t="s">
        <v>287</v>
      </c>
      <c r="C187" s="132" t="s">
        <v>257</v>
      </c>
      <c r="D187" s="198">
        <v>7</v>
      </c>
      <c r="E187" s="145" t="s">
        <v>17</v>
      </c>
      <c r="F187" s="328"/>
      <c r="G187" s="328"/>
      <c r="H187" s="162">
        <f t="shared" si="24"/>
        <v>0</v>
      </c>
      <c r="I187" s="46"/>
    </row>
    <row r="188" spans="1:9" s="47" customFormat="1" x14ac:dyDescent="0.2">
      <c r="A188" s="196"/>
      <c r="B188" s="197" t="s">
        <v>288</v>
      </c>
      <c r="C188" s="132" t="s">
        <v>258</v>
      </c>
      <c r="D188" s="198"/>
      <c r="E188" s="16"/>
      <c r="F188" s="200"/>
      <c r="G188" s="200"/>
      <c r="H188" s="162"/>
      <c r="I188" s="46"/>
    </row>
    <row r="189" spans="1:9" s="47" customFormat="1" x14ac:dyDescent="0.2">
      <c r="A189" s="196"/>
      <c r="B189" s="197" t="s">
        <v>290</v>
      </c>
      <c r="C189" s="132" t="s">
        <v>251</v>
      </c>
      <c r="D189" s="198">
        <v>6</v>
      </c>
      <c r="E189" s="145" t="s">
        <v>17</v>
      </c>
      <c r="F189" s="328"/>
      <c r="G189" s="328"/>
      <c r="H189" s="162">
        <f t="shared" si="24"/>
        <v>0</v>
      </c>
      <c r="I189" s="46"/>
    </row>
    <row r="190" spans="1:9" s="47" customFormat="1" x14ac:dyDescent="0.2">
      <c r="A190" s="196"/>
      <c r="B190" s="197" t="s">
        <v>292</v>
      </c>
      <c r="C190" s="132" t="s">
        <v>252</v>
      </c>
      <c r="D190" s="198">
        <v>12</v>
      </c>
      <c r="E190" s="145" t="s">
        <v>17</v>
      </c>
      <c r="F190" s="328"/>
      <c r="G190" s="328"/>
      <c r="H190" s="162">
        <f t="shared" si="24"/>
        <v>0</v>
      </c>
      <c r="I190" s="46"/>
    </row>
    <row r="191" spans="1:9" s="47" customFormat="1" x14ac:dyDescent="0.2">
      <c r="A191" s="196"/>
      <c r="B191" s="197" t="s">
        <v>294</v>
      </c>
      <c r="C191" s="132" t="s">
        <v>253</v>
      </c>
      <c r="D191" s="198">
        <v>10</v>
      </c>
      <c r="E191" s="145" t="s">
        <v>17</v>
      </c>
      <c r="F191" s="328"/>
      <c r="G191" s="328"/>
      <c r="H191" s="162">
        <f t="shared" si="24"/>
        <v>0</v>
      </c>
      <c r="I191" s="46"/>
    </row>
    <row r="192" spans="1:9" s="47" customFormat="1" x14ac:dyDescent="0.2">
      <c r="A192" s="196"/>
      <c r="B192" s="197" t="s">
        <v>298</v>
      </c>
      <c r="C192" s="202" t="s">
        <v>259</v>
      </c>
      <c r="D192" s="198"/>
      <c r="E192" s="16"/>
      <c r="F192" s="200"/>
      <c r="G192" s="200"/>
      <c r="H192" s="162"/>
      <c r="I192" s="46"/>
    </row>
    <row r="193" spans="1:9" s="47" customFormat="1" x14ac:dyDescent="0.2">
      <c r="A193" s="196"/>
      <c r="B193" s="197" t="s">
        <v>300</v>
      </c>
      <c r="C193" s="132" t="s">
        <v>257</v>
      </c>
      <c r="D193" s="198">
        <v>9</v>
      </c>
      <c r="E193" s="145" t="s">
        <v>17</v>
      </c>
      <c r="F193" s="328"/>
      <c r="G193" s="328"/>
      <c r="H193" s="162">
        <f t="shared" si="24"/>
        <v>0</v>
      </c>
      <c r="I193" s="46"/>
    </row>
    <row r="194" spans="1:9" s="47" customFormat="1" x14ac:dyDescent="0.2">
      <c r="A194" s="196"/>
      <c r="B194" s="197" t="s">
        <v>301</v>
      </c>
      <c r="C194" s="202" t="s">
        <v>260</v>
      </c>
      <c r="D194" s="198"/>
      <c r="E194" s="16"/>
      <c r="F194" s="200"/>
      <c r="G194" s="200"/>
      <c r="H194" s="162"/>
      <c r="I194" s="46"/>
    </row>
    <row r="195" spans="1:9" s="47" customFormat="1" x14ac:dyDescent="0.2">
      <c r="A195" s="196"/>
      <c r="B195" s="197" t="s">
        <v>305</v>
      </c>
      <c r="C195" s="132" t="s">
        <v>257</v>
      </c>
      <c r="D195" s="198">
        <v>6</v>
      </c>
      <c r="E195" s="145" t="s">
        <v>17</v>
      </c>
      <c r="F195" s="328"/>
      <c r="G195" s="328"/>
      <c r="H195" s="162">
        <f t="shared" si="24"/>
        <v>0</v>
      </c>
      <c r="I195" s="46"/>
    </row>
    <row r="196" spans="1:9" s="47" customFormat="1" x14ac:dyDescent="0.2">
      <c r="A196" s="196"/>
      <c r="B196" s="197" t="s">
        <v>303</v>
      </c>
      <c r="C196" s="132" t="s">
        <v>261</v>
      </c>
      <c r="D196" s="198"/>
      <c r="E196" s="16"/>
      <c r="F196" s="200"/>
      <c r="G196" s="200"/>
      <c r="H196" s="162"/>
      <c r="I196" s="46"/>
    </row>
    <row r="197" spans="1:9" s="47" customFormat="1" x14ac:dyDescent="0.2">
      <c r="A197" s="196"/>
      <c r="B197" s="197" t="s">
        <v>306</v>
      </c>
      <c r="C197" s="132" t="s">
        <v>262</v>
      </c>
      <c r="D197" s="198">
        <v>1</v>
      </c>
      <c r="E197" s="145" t="s">
        <v>17</v>
      </c>
      <c r="F197" s="328"/>
      <c r="G197" s="328"/>
      <c r="H197" s="162">
        <f t="shared" si="24"/>
        <v>0</v>
      </c>
      <c r="I197" s="46"/>
    </row>
    <row r="198" spans="1:9" s="47" customFormat="1" x14ac:dyDescent="0.2">
      <c r="A198" s="196"/>
      <c r="B198" s="197" t="s">
        <v>307</v>
      </c>
      <c r="C198" s="132" t="s">
        <v>263</v>
      </c>
      <c r="D198" s="198">
        <v>3</v>
      </c>
      <c r="E198" s="145" t="s">
        <v>17</v>
      </c>
      <c r="F198" s="328"/>
      <c r="G198" s="328"/>
      <c r="H198" s="162">
        <f t="shared" si="24"/>
        <v>0</v>
      </c>
      <c r="I198" s="46"/>
    </row>
    <row r="199" spans="1:9" s="47" customFormat="1" x14ac:dyDescent="0.2">
      <c r="A199" s="196"/>
      <c r="B199" s="197" t="s">
        <v>308</v>
      </c>
      <c r="C199" s="132" t="s">
        <v>264</v>
      </c>
      <c r="D199" s="198">
        <v>7</v>
      </c>
      <c r="E199" s="145" t="s">
        <v>17</v>
      </c>
      <c r="F199" s="328"/>
      <c r="G199" s="328"/>
      <c r="H199" s="162">
        <f t="shared" si="24"/>
        <v>0</v>
      </c>
      <c r="I199" s="46"/>
    </row>
    <row r="200" spans="1:9" s="47" customFormat="1" x14ac:dyDescent="0.2">
      <c r="A200" s="196"/>
      <c r="B200" s="197" t="s">
        <v>309</v>
      </c>
      <c r="C200" s="27" t="s">
        <v>265</v>
      </c>
      <c r="D200" s="198"/>
      <c r="E200" s="16"/>
      <c r="F200" s="200"/>
      <c r="G200" s="200"/>
      <c r="H200" s="162"/>
      <c r="I200" s="46"/>
    </row>
    <row r="201" spans="1:9" s="47" customFormat="1" x14ac:dyDescent="0.2">
      <c r="A201" s="196"/>
      <c r="B201" s="197" t="s">
        <v>310</v>
      </c>
      <c r="C201" s="27" t="s">
        <v>266</v>
      </c>
      <c r="D201" s="198">
        <v>10</v>
      </c>
      <c r="E201" s="145" t="s">
        <v>17</v>
      </c>
      <c r="F201" s="328"/>
      <c r="G201" s="328"/>
      <c r="H201" s="162">
        <f t="shared" si="24"/>
        <v>0</v>
      </c>
      <c r="I201" s="46"/>
    </row>
    <row r="202" spans="1:9" s="47" customFormat="1" x14ac:dyDescent="0.2">
      <c r="A202" s="196"/>
      <c r="B202" s="197" t="s">
        <v>311</v>
      </c>
      <c r="C202" s="27" t="s">
        <v>267</v>
      </c>
      <c r="D202" s="198">
        <v>66</v>
      </c>
      <c r="E202" s="145" t="s">
        <v>17</v>
      </c>
      <c r="F202" s="328"/>
      <c r="G202" s="328"/>
      <c r="H202" s="162">
        <f t="shared" si="24"/>
        <v>0</v>
      </c>
      <c r="I202" s="46"/>
    </row>
    <row r="203" spans="1:9" s="47" customFormat="1" x14ac:dyDescent="0.2">
      <c r="A203" s="196"/>
      <c r="B203" s="197" t="s">
        <v>312</v>
      </c>
      <c r="C203" s="143" t="s">
        <v>268</v>
      </c>
      <c r="D203" s="198">
        <v>5</v>
      </c>
      <c r="E203" s="145" t="s">
        <v>17</v>
      </c>
      <c r="F203" s="328"/>
      <c r="G203" s="328"/>
      <c r="H203" s="162">
        <f t="shared" si="24"/>
        <v>0</v>
      </c>
      <c r="I203" s="46"/>
    </row>
    <row r="204" spans="1:9" s="47" customFormat="1" x14ac:dyDescent="0.2">
      <c r="A204" s="196"/>
      <c r="B204" s="197" t="s">
        <v>313</v>
      </c>
      <c r="C204" s="143" t="s">
        <v>269</v>
      </c>
      <c r="D204" s="198">
        <v>16</v>
      </c>
      <c r="E204" s="145" t="s">
        <v>17</v>
      </c>
      <c r="F204" s="328"/>
      <c r="G204" s="328"/>
      <c r="H204" s="162">
        <f t="shared" si="24"/>
        <v>0</v>
      </c>
      <c r="I204" s="46"/>
    </row>
    <row r="205" spans="1:9" s="47" customFormat="1" x14ac:dyDescent="0.2">
      <c r="A205" s="196"/>
      <c r="B205" s="197" t="s">
        <v>314</v>
      </c>
      <c r="C205" s="143" t="s">
        <v>270</v>
      </c>
      <c r="D205" s="198">
        <v>15</v>
      </c>
      <c r="E205" s="145" t="s">
        <v>17</v>
      </c>
      <c r="F205" s="328"/>
      <c r="G205" s="328"/>
      <c r="H205" s="162">
        <f t="shared" si="24"/>
        <v>0</v>
      </c>
      <c r="I205" s="46"/>
    </row>
    <row r="206" spans="1:9" s="47" customFormat="1" x14ac:dyDescent="0.2">
      <c r="A206" s="196"/>
      <c r="B206" s="197" t="s">
        <v>315</v>
      </c>
      <c r="C206" s="132" t="s">
        <v>271</v>
      </c>
      <c r="D206" s="198">
        <v>1</v>
      </c>
      <c r="E206" s="145" t="s">
        <v>17</v>
      </c>
      <c r="F206" s="328"/>
      <c r="G206" s="328"/>
      <c r="H206" s="162">
        <f t="shared" si="24"/>
        <v>0</v>
      </c>
      <c r="I206" s="46"/>
    </row>
    <row r="207" spans="1:9" s="47" customFormat="1" x14ac:dyDescent="0.2">
      <c r="A207" s="196"/>
      <c r="B207" s="197" t="s">
        <v>316</v>
      </c>
      <c r="C207" s="132" t="s">
        <v>272</v>
      </c>
      <c r="D207" s="198">
        <v>15</v>
      </c>
      <c r="E207" s="145" t="s">
        <v>17</v>
      </c>
      <c r="F207" s="328"/>
      <c r="G207" s="328"/>
      <c r="H207" s="162">
        <f t="shared" si="24"/>
        <v>0</v>
      </c>
      <c r="I207" s="46"/>
    </row>
    <row r="208" spans="1:9" s="47" customFormat="1" x14ac:dyDescent="0.2">
      <c r="A208" s="196"/>
      <c r="B208" s="115">
        <v>4</v>
      </c>
      <c r="C208" s="116" t="s">
        <v>1309</v>
      </c>
      <c r="D208" s="203"/>
      <c r="E208" s="172"/>
      <c r="F208" s="204"/>
      <c r="G208" s="204"/>
      <c r="H208" s="162"/>
      <c r="I208" s="46"/>
    </row>
    <row r="209" spans="1:9" s="47" customFormat="1" x14ac:dyDescent="0.2">
      <c r="A209" s="196"/>
      <c r="B209" s="135" t="s">
        <v>33</v>
      </c>
      <c r="C209" s="132" t="s">
        <v>273</v>
      </c>
      <c r="D209" s="205"/>
      <c r="E209" s="145"/>
      <c r="F209" s="200"/>
      <c r="G209" s="200"/>
      <c r="H209" s="162"/>
      <c r="I209" s="46"/>
    </row>
    <row r="210" spans="1:9" s="47" customFormat="1" x14ac:dyDescent="0.2">
      <c r="A210" s="196"/>
      <c r="B210" s="135" t="s">
        <v>317</v>
      </c>
      <c r="C210" s="27" t="s">
        <v>275</v>
      </c>
      <c r="D210" s="205">
        <v>15</v>
      </c>
      <c r="E210" s="145" t="s">
        <v>20</v>
      </c>
      <c r="F210" s="328"/>
      <c r="G210" s="328"/>
      <c r="H210" s="162">
        <f t="shared" si="24"/>
        <v>0</v>
      </c>
      <c r="I210" s="46"/>
    </row>
    <row r="211" spans="1:9" s="47" customFormat="1" x14ac:dyDescent="0.2">
      <c r="A211" s="196"/>
      <c r="B211" s="135" t="s">
        <v>318</v>
      </c>
      <c r="C211" s="27" t="s">
        <v>277</v>
      </c>
      <c r="D211" s="205">
        <v>12</v>
      </c>
      <c r="E211" s="145" t="s">
        <v>20</v>
      </c>
      <c r="F211" s="328"/>
      <c r="G211" s="328"/>
      <c r="H211" s="162">
        <f t="shared" si="24"/>
        <v>0</v>
      </c>
      <c r="I211" s="46"/>
    </row>
    <row r="212" spans="1:9" s="47" customFormat="1" x14ac:dyDescent="0.2">
      <c r="A212" s="196"/>
      <c r="B212" s="135" t="s">
        <v>319</v>
      </c>
      <c r="C212" s="27" t="s">
        <v>279</v>
      </c>
      <c r="D212" s="205">
        <v>21</v>
      </c>
      <c r="E212" s="145" t="s">
        <v>20</v>
      </c>
      <c r="F212" s="328"/>
      <c r="G212" s="328"/>
      <c r="H212" s="162">
        <f t="shared" si="24"/>
        <v>0</v>
      </c>
      <c r="I212" s="46"/>
    </row>
    <row r="213" spans="1:9" s="47" customFormat="1" x14ac:dyDescent="0.2">
      <c r="A213" s="196"/>
      <c r="B213" s="135" t="s">
        <v>320</v>
      </c>
      <c r="C213" s="27" t="s">
        <v>280</v>
      </c>
      <c r="D213" s="205">
        <v>33</v>
      </c>
      <c r="E213" s="145" t="s">
        <v>20</v>
      </c>
      <c r="F213" s="328"/>
      <c r="G213" s="328"/>
      <c r="H213" s="162">
        <f t="shared" si="24"/>
        <v>0</v>
      </c>
      <c r="I213" s="46"/>
    </row>
    <row r="214" spans="1:9" s="47" customFormat="1" x14ac:dyDescent="0.2">
      <c r="A214" s="196"/>
      <c r="B214" s="135" t="s">
        <v>74</v>
      </c>
      <c r="C214" s="27" t="s">
        <v>281</v>
      </c>
      <c r="D214" s="205"/>
      <c r="E214" s="145"/>
      <c r="F214" s="200"/>
      <c r="G214" s="200"/>
      <c r="H214" s="162"/>
      <c r="I214" s="46"/>
    </row>
    <row r="215" spans="1:9" s="47" customFormat="1" x14ac:dyDescent="0.2">
      <c r="A215" s="196"/>
      <c r="B215" s="135" t="s">
        <v>321</v>
      </c>
      <c r="C215" s="27" t="s">
        <v>275</v>
      </c>
      <c r="D215" s="205">
        <v>34</v>
      </c>
      <c r="E215" s="145" t="s">
        <v>17</v>
      </c>
      <c r="F215" s="328"/>
      <c r="G215" s="328"/>
      <c r="H215" s="162">
        <f t="shared" si="24"/>
        <v>0</v>
      </c>
      <c r="I215" s="46"/>
    </row>
    <row r="216" spans="1:9" s="47" customFormat="1" x14ac:dyDescent="0.2">
      <c r="A216" s="196"/>
      <c r="B216" s="135" t="s">
        <v>322</v>
      </c>
      <c r="C216" s="27" t="s">
        <v>277</v>
      </c>
      <c r="D216" s="205">
        <v>6</v>
      </c>
      <c r="E216" s="145" t="s">
        <v>17</v>
      </c>
      <c r="F216" s="328"/>
      <c r="G216" s="328"/>
      <c r="H216" s="162">
        <f t="shared" si="24"/>
        <v>0</v>
      </c>
      <c r="I216" s="46"/>
    </row>
    <row r="217" spans="1:9" s="47" customFormat="1" x14ac:dyDescent="0.2">
      <c r="A217" s="196"/>
      <c r="B217" s="135" t="s">
        <v>323</v>
      </c>
      <c r="C217" s="27" t="s">
        <v>279</v>
      </c>
      <c r="D217" s="205">
        <v>10</v>
      </c>
      <c r="E217" s="145" t="s">
        <v>17</v>
      </c>
      <c r="F217" s="328"/>
      <c r="G217" s="328"/>
      <c r="H217" s="162">
        <f t="shared" si="24"/>
        <v>0</v>
      </c>
      <c r="I217" s="46"/>
    </row>
    <row r="218" spans="1:9" s="47" customFormat="1" x14ac:dyDescent="0.2">
      <c r="A218" s="196"/>
      <c r="B218" s="135" t="s">
        <v>324</v>
      </c>
      <c r="C218" s="27" t="s">
        <v>280</v>
      </c>
      <c r="D218" s="205">
        <v>17</v>
      </c>
      <c r="E218" s="145" t="s">
        <v>17</v>
      </c>
      <c r="F218" s="328"/>
      <c r="G218" s="328"/>
      <c r="H218" s="162">
        <f t="shared" si="24"/>
        <v>0</v>
      </c>
      <c r="I218" s="46"/>
    </row>
    <row r="219" spans="1:9" s="47" customFormat="1" x14ac:dyDescent="0.2">
      <c r="A219" s="196"/>
      <c r="B219" s="135" t="s">
        <v>325</v>
      </c>
      <c r="C219" s="27" t="s">
        <v>286</v>
      </c>
      <c r="D219" s="205"/>
      <c r="E219" s="145"/>
      <c r="F219" s="200"/>
      <c r="G219" s="200"/>
      <c r="H219" s="162"/>
      <c r="I219" s="46"/>
    </row>
    <row r="220" spans="1:9" s="47" customFormat="1" x14ac:dyDescent="0.2">
      <c r="A220" s="196"/>
      <c r="B220" s="135" t="s">
        <v>326</v>
      </c>
      <c r="C220" s="27" t="s">
        <v>275</v>
      </c>
      <c r="D220" s="205">
        <v>5</v>
      </c>
      <c r="E220" s="145" t="s">
        <v>17</v>
      </c>
      <c r="F220" s="328"/>
      <c r="G220" s="328"/>
      <c r="H220" s="162">
        <f t="shared" si="24"/>
        <v>0</v>
      </c>
      <c r="I220" s="46"/>
    </row>
    <row r="221" spans="1:9" s="49" customFormat="1" x14ac:dyDescent="0.2">
      <c r="A221" s="194"/>
      <c r="B221" s="135" t="s">
        <v>327</v>
      </c>
      <c r="C221" s="27" t="s">
        <v>277</v>
      </c>
      <c r="D221" s="205">
        <v>4</v>
      </c>
      <c r="E221" s="145" t="s">
        <v>17</v>
      </c>
      <c r="F221" s="328"/>
      <c r="G221" s="328"/>
      <c r="H221" s="162">
        <f t="shared" si="24"/>
        <v>0</v>
      </c>
      <c r="I221" s="58"/>
    </row>
    <row r="222" spans="1:9" s="47" customFormat="1" x14ac:dyDescent="0.2">
      <c r="A222" s="196"/>
      <c r="B222" s="135" t="s">
        <v>328</v>
      </c>
      <c r="C222" s="27" t="s">
        <v>279</v>
      </c>
      <c r="D222" s="205">
        <v>1</v>
      </c>
      <c r="E222" s="145" t="s">
        <v>17</v>
      </c>
      <c r="F222" s="328"/>
      <c r="G222" s="328"/>
      <c r="H222" s="162">
        <f t="shared" si="24"/>
        <v>0</v>
      </c>
      <c r="I222" s="46"/>
    </row>
    <row r="223" spans="1:9" s="47" customFormat="1" x14ac:dyDescent="0.2">
      <c r="A223" s="196"/>
      <c r="B223" s="135" t="s">
        <v>1310</v>
      </c>
      <c r="C223" s="27" t="s">
        <v>280</v>
      </c>
      <c r="D223" s="205">
        <v>20</v>
      </c>
      <c r="E223" s="145" t="s">
        <v>17</v>
      </c>
      <c r="F223" s="328"/>
      <c r="G223" s="328"/>
      <c r="H223" s="162">
        <f t="shared" si="24"/>
        <v>0</v>
      </c>
      <c r="I223" s="46"/>
    </row>
    <row r="224" spans="1:9" s="47" customFormat="1" x14ac:dyDescent="0.2">
      <c r="A224" s="196"/>
      <c r="B224" s="135" t="s">
        <v>329</v>
      </c>
      <c r="C224" s="27" t="s">
        <v>289</v>
      </c>
      <c r="D224" s="205"/>
      <c r="E224" s="145"/>
      <c r="F224" s="200"/>
      <c r="G224" s="200"/>
      <c r="H224" s="162"/>
      <c r="I224" s="46"/>
    </row>
    <row r="225" spans="1:9" s="47" customFormat="1" x14ac:dyDescent="0.2">
      <c r="A225" s="196"/>
      <c r="B225" s="135" t="s">
        <v>330</v>
      </c>
      <c r="C225" s="27" t="s">
        <v>291</v>
      </c>
      <c r="D225" s="205">
        <v>1</v>
      </c>
      <c r="E225" s="145" t="s">
        <v>17</v>
      </c>
      <c r="F225" s="328"/>
      <c r="G225" s="328"/>
      <c r="H225" s="162">
        <f t="shared" si="24"/>
        <v>0</v>
      </c>
      <c r="I225" s="46"/>
    </row>
    <row r="226" spans="1:9" s="47" customFormat="1" x14ac:dyDescent="0.2">
      <c r="A226" s="196"/>
      <c r="B226" s="135" t="s">
        <v>331</v>
      </c>
      <c r="C226" s="27" t="s">
        <v>293</v>
      </c>
      <c r="D226" s="205">
        <v>2</v>
      </c>
      <c r="E226" s="145" t="s">
        <v>17</v>
      </c>
      <c r="F226" s="328"/>
      <c r="G226" s="328"/>
      <c r="H226" s="162">
        <f t="shared" si="24"/>
        <v>0</v>
      </c>
      <c r="I226" s="46"/>
    </row>
    <row r="227" spans="1:9" s="47" customFormat="1" x14ac:dyDescent="0.2">
      <c r="A227" s="196"/>
      <c r="B227" s="135" t="s">
        <v>332</v>
      </c>
      <c r="C227" s="27" t="s">
        <v>295</v>
      </c>
      <c r="D227" s="205">
        <v>5</v>
      </c>
      <c r="E227" s="145" t="s">
        <v>17</v>
      </c>
      <c r="F227" s="328"/>
      <c r="G227" s="328"/>
      <c r="H227" s="162">
        <f t="shared" si="24"/>
        <v>0</v>
      </c>
      <c r="I227" s="46"/>
    </row>
    <row r="228" spans="1:9" s="47" customFormat="1" x14ac:dyDescent="0.2">
      <c r="A228" s="196"/>
      <c r="B228" s="135" t="s">
        <v>333</v>
      </c>
      <c r="C228" s="27" t="s">
        <v>296</v>
      </c>
      <c r="D228" s="205">
        <v>1</v>
      </c>
      <c r="E228" s="145" t="s">
        <v>17</v>
      </c>
      <c r="F228" s="328"/>
      <c r="G228" s="328"/>
      <c r="H228" s="162">
        <f t="shared" si="24"/>
        <v>0</v>
      </c>
      <c r="I228" s="46"/>
    </row>
    <row r="229" spans="1:9" s="47" customFormat="1" x14ac:dyDescent="0.2">
      <c r="A229" s="196"/>
      <c r="B229" s="135" t="s">
        <v>334</v>
      </c>
      <c r="C229" s="27" t="s">
        <v>297</v>
      </c>
      <c r="D229" s="205">
        <v>16</v>
      </c>
      <c r="E229" s="145" t="s">
        <v>17</v>
      </c>
      <c r="F229" s="328"/>
      <c r="G229" s="328"/>
      <c r="H229" s="162">
        <f t="shared" si="24"/>
        <v>0</v>
      </c>
      <c r="I229" s="46"/>
    </row>
    <row r="230" spans="1:9" s="47" customFormat="1" x14ac:dyDescent="0.2">
      <c r="A230" s="196"/>
      <c r="B230" s="135" t="s">
        <v>335</v>
      </c>
      <c r="C230" s="27" t="s">
        <v>299</v>
      </c>
      <c r="D230" s="205"/>
      <c r="E230" s="145"/>
      <c r="F230" s="200"/>
      <c r="G230" s="200"/>
      <c r="H230" s="162"/>
      <c r="I230" s="46"/>
    </row>
    <row r="231" spans="1:9" s="47" customFormat="1" x14ac:dyDescent="0.2">
      <c r="A231" s="196"/>
      <c r="B231" s="135" t="s">
        <v>336</v>
      </c>
      <c r="C231" s="27" t="s">
        <v>1311</v>
      </c>
      <c r="D231" s="205">
        <v>13</v>
      </c>
      <c r="E231" s="145" t="s">
        <v>17</v>
      </c>
      <c r="F231" s="328"/>
      <c r="G231" s="328"/>
      <c r="H231" s="162">
        <f t="shared" si="24"/>
        <v>0</v>
      </c>
      <c r="I231" s="46"/>
    </row>
    <row r="232" spans="1:9" s="47" customFormat="1" x14ac:dyDescent="0.2">
      <c r="A232" s="196"/>
      <c r="B232" s="135" t="s">
        <v>337</v>
      </c>
      <c r="C232" s="27" t="s">
        <v>296</v>
      </c>
      <c r="D232" s="205">
        <v>4</v>
      </c>
      <c r="E232" s="145" t="s">
        <v>17</v>
      </c>
      <c r="F232" s="328"/>
      <c r="G232" s="328"/>
      <c r="H232" s="162">
        <f t="shared" si="24"/>
        <v>0</v>
      </c>
      <c r="I232" s="46"/>
    </row>
    <row r="233" spans="1:9" s="47" customFormat="1" x14ac:dyDescent="0.2">
      <c r="A233" s="196"/>
      <c r="B233" s="135" t="s">
        <v>338</v>
      </c>
      <c r="C233" s="139" t="s">
        <v>1312</v>
      </c>
      <c r="D233" s="205"/>
      <c r="E233" s="145"/>
      <c r="F233" s="200"/>
      <c r="G233" s="200"/>
      <c r="H233" s="162"/>
      <c r="I233" s="46"/>
    </row>
    <row r="234" spans="1:9" s="47" customFormat="1" x14ac:dyDescent="0.2">
      <c r="A234" s="196"/>
      <c r="B234" s="135" t="s">
        <v>1313</v>
      </c>
      <c r="C234" s="139" t="s">
        <v>293</v>
      </c>
      <c r="D234" s="205">
        <v>10</v>
      </c>
      <c r="E234" s="145" t="s">
        <v>17</v>
      </c>
      <c r="F234" s="328"/>
      <c r="G234" s="328"/>
      <c r="H234" s="162">
        <f t="shared" si="24"/>
        <v>0</v>
      </c>
      <c r="I234" s="46"/>
    </row>
    <row r="235" spans="1:9" s="47" customFormat="1" x14ac:dyDescent="0.2">
      <c r="A235" s="196"/>
      <c r="B235" s="206" t="s">
        <v>339</v>
      </c>
      <c r="C235" s="132" t="s">
        <v>302</v>
      </c>
      <c r="D235" s="198">
        <v>2</v>
      </c>
      <c r="E235" s="145" t="s">
        <v>17</v>
      </c>
      <c r="F235" s="328"/>
      <c r="G235" s="328"/>
      <c r="H235" s="162">
        <f t="shared" si="24"/>
        <v>0</v>
      </c>
      <c r="I235" s="46"/>
    </row>
    <row r="236" spans="1:9" s="47" customFormat="1" x14ac:dyDescent="0.2">
      <c r="A236" s="196"/>
      <c r="B236" s="206" t="s">
        <v>385</v>
      </c>
      <c r="C236" s="132" t="s">
        <v>304</v>
      </c>
      <c r="D236" s="198">
        <v>5</v>
      </c>
      <c r="E236" s="145" t="s">
        <v>17</v>
      </c>
      <c r="F236" s="328"/>
      <c r="G236" s="328"/>
      <c r="H236" s="162">
        <f t="shared" si="24"/>
        <v>0</v>
      </c>
      <c r="I236" s="59"/>
    </row>
    <row r="237" spans="1:9" s="47" customFormat="1" x14ac:dyDescent="0.2">
      <c r="A237" s="207"/>
      <c r="B237" s="208"/>
      <c r="C237" s="209" t="s">
        <v>157</v>
      </c>
      <c r="D237" s="210"/>
      <c r="E237" s="211"/>
      <c r="F237" s="212">
        <f>SUMPRODUCT(D27:D236,F27:F236)</f>
        <v>0</v>
      </c>
      <c r="G237" s="212">
        <f>SUMPRODUCT(D27:D236,G27:G236)</f>
        <v>0</v>
      </c>
      <c r="H237" s="213">
        <f>SUM(H27:H236)</f>
        <v>0</v>
      </c>
      <c r="I237" s="59"/>
    </row>
    <row r="238" spans="1:9" s="47" customFormat="1" x14ac:dyDescent="0.2">
      <c r="A238" s="181"/>
      <c r="B238" s="182" t="s">
        <v>27</v>
      </c>
      <c r="C238" s="183" t="s">
        <v>94</v>
      </c>
      <c r="D238" s="214"/>
      <c r="E238" s="215"/>
      <c r="F238" s="216"/>
      <c r="G238" s="216"/>
      <c r="H238" s="217"/>
      <c r="I238" s="46"/>
    </row>
    <row r="239" spans="1:9" s="49" customFormat="1" x14ac:dyDescent="0.2">
      <c r="A239" s="194"/>
      <c r="B239" s="122">
        <v>1</v>
      </c>
      <c r="C239" s="218" t="s">
        <v>340</v>
      </c>
      <c r="D239" s="130"/>
      <c r="E239" s="133"/>
      <c r="F239" s="90"/>
      <c r="G239" s="90"/>
      <c r="H239" s="138"/>
      <c r="I239" s="58"/>
    </row>
    <row r="240" spans="1:9" s="47" customFormat="1" x14ac:dyDescent="0.2">
      <c r="A240" s="196"/>
      <c r="B240" s="219" t="s">
        <v>7</v>
      </c>
      <c r="C240" s="27" t="s">
        <v>341</v>
      </c>
      <c r="D240" s="130"/>
      <c r="E240" s="133"/>
      <c r="F240" s="90"/>
      <c r="G240" s="90"/>
      <c r="H240" s="138"/>
      <c r="I240" s="46"/>
    </row>
    <row r="241" spans="1:9" s="47" customFormat="1" ht="25.5" x14ac:dyDescent="0.2">
      <c r="A241" s="196"/>
      <c r="B241" s="219" t="s">
        <v>342</v>
      </c>
      <c r="C241" s="27" t="s">
        <v>343</v>
      </c>
      <c r="D241" s="130">
        <v>2</v>
      </c>
      <c r="E241" s="133" t="s">
        <v>17</v>
      </c>
      <c r="F241" s="324"/>
      <c r="G241" s="324"/>
      <c r="H241" s="162">
        <f t="shared" ref="H241:H281" si="25">SUM(F241,G241)*D241</f>
        <v>0</v>
      </c>
      <c r="I241" s="46"/>
    </row>
    <row r="242" spans="1:9" s="47" customFormat="1" ht="51" x14ac:dyDescent="0.2">
      <c r="A242" s="196"/>
      <c r="B242" s="219" t="s">
        <v>344</v>
      </c>
      <c r="C242" s="27" t="s">
        <v>345</v>
      </c>
      <c r="D242" s="130">
        <v>1</v>
      </c>
      <c r="E242" s="133" t="s">
        <v>17</v>
      </c>
      <c r="F242" s="327"/>
      <c r="G242" s="327"/>
      <c r="H242" s="162">
        <f t="shared" si="25"/>
        <v>0</v>
      </c>
      <c r="I242" s="46"/>
    </row>
    <row r="243" spans="1:9" s="47" customFormat="1" x14ac:dyDescent="0.2">
      <c r="A243" s="196"/>
      <c r="B243" s="219" t="s">
        <v>346</v>
      </c>
      <c r="C243" s="27" t="s">
        <v>347</v>
      </c>
      <c r="D243" s="130">
        <v>2</v>
      </c>
      <c r="E243" s="133" t="s">
        <v>17</v>
      </c>
      <c r="F243" s="324"/>
      <c r="G243" s="324"/>
      <c r="H243" s="162">
        <f t="shared" si="25"/>
        <v>0</v>
      </c>
      <c r="I243" s="46"/>
    </row>
    <row r="244" spans="1:9" s="47" customFormat="1" x14ac:dyDescent="0.2">
      <c r="A244" s="196"/>
      <c r="B244" s="219" t="s">
        <v>348</v>
      </c>
      <c r="C244" s="27" t="s">
        <v>349</v>
      </c>
      <c r="D244" s="130">
        <v>16</v>
      </c>
      <c r="E244" s="133" t="s">
        <v>17</v>
      </c>
      <c r="F244" s="324"/>
      <c r="G244" s="324"/>
      <c r="H244" s="162">
        <f t="shared" si="25"/>
        <v>0</v>
      </c>
      <c r="I244" s="46"/>
    </row>
    <row r="245" spans="1:9" s="47" customFormat="1" x14ac:dyDescent="0.2">
      <c r="A245" s="196"/>
      <c r="B245" s="219" t="s">
        <v>350</v>
      </c>
      <c r="C245" s="27" t="s">
        <v>351</v>
      </c>
      <c r="D245" s="130">
        <v>5</v>
      </c>
      <c r="E245" s="133" t="s">
        <v>17</v>
      </c>
      <c r="F245" s="324"/>
      <c r="G245" s="324"/>
      <c r="H245" s="162">
        <f t="shared" si="25"/>
        <v>0</v>
      </c>
      <c r="I245" s="46"/>
    </row>
    <row r="246" spans="1:9" s="47" customFormat="1" x14ac:dyDescent="0.2">
      <c r="A246" s="196"/>
      <c r="B246" s="219" t="s">
        <v>22</v>
      </c>
      <c r="C246" s="27" t="s">
        <v>352</v>
      </c>
      <c r="D246" s="130"/>
      <c r="E246" s="133"/>
      <c r="F246" s="90"/>
      <c r="G246" s="90"/>
      <c r="H246" s="162"/>
      <c r="I246" s="46"/>
    </row>
    <row r="247" spans="1:9" s="47" customFormat="1" ht="51" x14ac:dyDescent="0.2">
      <c r="A247" s="196"/>
      <c r="B247" s="219" t="s">
        <v>353</v>
      </c>
      <c r="C247" s="27" t="s">
        <v>354</v>
      </c>
      <c r="D247" s="130">
        <v>1</v>
      </c>
      <c r="E247" s="133" t="s">
        <v>17</v>
      </c>
      <c r="F247" s="327"/>
      <c r="G247" s="327"/>
      <c r="H247" s="162">
        <f t="shared" si="25"/>
        <v>0</v>
      </c>
      <c r="I247" s="46"/>
    </row>
    <row r="248" spans="1:9" s="47" customFormat="1" ht="25.5" x14ac:dyDescent="0.2">
      <c r="A248" s="196"/>
      <c r="B248" s="219" t="s">
        <v>355</v>
      </c>
      <c r="C248" s="27" t="s">
        <v>356</v>
      </c>
      <c r="D248" s="130">
        <v>4</v>
      </c>
      <c r="E248" s="133" t="s">
        <v>17</v>
      </c>
      <c r="F248" s="327"/>
      <c r="G248" s="327"/>
      <c r="H248" s="162">
        <f t="shared" si="25"/>
        <v>0</v>
      </c>
      <c r="I248" s="46"/>
    </row>
    <row r="249" spans="1:9" s="47" customFormat="1" x14ac:dyDescent="0.2">
      <c r="A249" s="196"/>
      <c r="B249" s="219" t="s">
        <v>357</v>
      </c>
      <c r="C249" s="27" t="s">
        <v>358</v>
      </c>
      <c r="D249" s="130">
        <v>2</v>
      </c>
      <c r="E249" s="133" t="s">
        <v>17</v>
      </c>
      <c r="F249" s="324"/>
      <c r="G249" s="324"/>
      <c r="H249" s="162">
        <f t="shared" si="25"/>
        <v>0</v>
      </c>
      <c r="I249" s="46"/>
    </row>
    <row r="250" spans="1:9" s="47" customFormat="1" x14ac:dyDescent="0.2">
      <c r="A250" s="196"/>
      <c r="B250" s="219" t="s">
        <v>359</v>
      </c>
      <c r="C250" s="27" t="s">
        <v>360</v>
      </c>
      <c r="D250" s="130">
        <v>1</v>
      </c>
      <c r="E250" s="133" t="s">
        <v>17</v>
      </c>
      <c r="F250" s="324"/>
      <c r="G250" s="324"/>
      <c r="H250" s="162">
        <f t="shared" si="25"/>
        <v>0</v>
      </c>
      <c r="I250" s="46"/>
    </row>
    <row r="251" spans="1:9" s="47" customFormat="1" x14ac:dyDescent="0.2">
      <c r="A251" s="196"/>
      <c r="B251" s="219" t="s">
        <v>361</v>
      </c>
      <c r="C251" s="27" t="s">
        <v>362</v>
      </c>
      <c r="D251" s="130">
        <v>4</v>
      </c>
      <c r="E251" s="133" t="s">
        <v>17</v>
      </c>
      <c r="F251" s="324"/>
      <c r="G251" s="324"/>
      <c r="H251" s="162">
        <f t="shared" si="25"/>
        <v>0</v>
      </c>
      <c r="I251" s="46"/>
    </row>
    <row r="252" spans="1:9" s="47" customFormat="1" ht="25.5" x14ac:dyDescent="0.2">
      <c r="A252" s="196"/>
      <c r="B252" s="219" t="s">
        <v>363</v>
      </c>
      <c r="C252" s="27" t="s">
        <v>364</v>
      </c>
      <c r="D252" s="130">
        <v>12</v>
      </c>
      <c r="E252" s="133" t="s">
        <v>17</v>
      </c>
      <c r="F252" s="324"/>
      <c r="G252" s="324"/>
      <c r="H252" s="162">
        <f t="shared" si="25"/>
        <v>0</v>
      </c>
      <c r="I252" s="46"/>
    </row>
    <row r="253" spans="1:9" s="47" customFormat="1" ht="25.5" x14ac:dyDescent="0.2">
      <c r="A253" s="196"/>
      <c r="B253" s="219" t="s">
        <v>365</v>
      </c>
      <c r="C253" s="27" t="s">
        <v>366</v>
      </c>
      <c r="D253" s="130">
        <v>1</v>
      </c>
      <c r="E253" s="133" t="s">
        <v>17</v>
      </c>
      <c r="F253" s="324"/>
      <c r="G253" s="324"/>
      <c r="H253" s="162">
        <f t="shared" si="25"/>
        <v>0</v>
      </c>
      <c r="I253" s="46"/>
    </row>
    <row r="254" spans="1:9" s="47" customFormat="1" x14ac:dyDescent="0.2">
      <c r="A254" s="196"/>
      <c r="B254" s="220">
        <v>2</v>
      </c>
      <c r="C254" s="218" t="s">
        <v>367</v>
      </c>
      <c r="D254" s="130"/>
      <c r="E254" s="133"/>
      <c r="F254" s="90"/>
      <c r="G254" s="90"/>
      <c r="H254" s="162"/>
      <c r="I254" s="46"/>
    </row>
    <row r="255" spans="1:9" s="47" customFormat="1" ht="25.5" x14ac:dyDescent="0.2">
      <c r="A255" s="196"/>
      <c r="B255" s="219" t="s">
        <v>21</v>
      </c>
      <c r="C255" s="27" t="s">
        <v>368</v>
      </c>
      <c r="D255" s="130">
        <v>32</v>
      </c>
      <c r="E255" s="133" t="s">
        <v>20</v>
      </c>
      <c r="F255" s="324"/>
      <c r="G255" s="324"/>
      <c r="H255" s="162">
        <f t="shared" si="25"/>
        <v>0</v>
      </c>
      <c r="I255" s="46"/>
    </row>
    <row r="256" spans="1:9" s="47" customFormat="1" ht="25.5" x14ac:dyDescent="0.2">
      <c r="A256" s="196"/>
      <c r="B256" s="219" t="s">
        <v>25</v>
      </c>
      <c r="C256" s="27" t="s">
        <v>369</v>
      </c>
      <c r="D256" s="130">
        <v>12</v>
      </c>
      <c r="E256" s="133" t="s">
        <v>20</v>
      </c>
      <c r="F256" s="324"/>
      <c r="G256" s="324"/>
      <c r="H256" s="162">
        <f t="shared" si="25"/>
        <v>0</v>
      </c>
      <c r="I256" s="46"/>
    </row>
    <row r="257" spans="1:9" s="47" customFormat="1" ht="25.5" x14ac:dyDescent="0.2">
      <c r="A257" s="196"/>
      <c r="B257" s="219" t="s">
        <v>29</v>
      </c>
      <c r="C257" s="27" t="s">
        <v>1289</v>
      </c>
      <c r="D257" s="130">
        <v>150</v>
      </c>
      <c r="E257" s="133" t="s">
        <v>20</v>
      </c>
      <c r="F257" s="324"/>
      <c r="G257" s="324"/>
      <c r="H257" s="162">
        <f t="shared" si="25"/>
        <v>0</v>
      </c>
      <c r="I257" s="46"/>
    </row>
    <row r="258" spans="1:9" s="47" customFormat="1" ht="25.5" x14ac:dyDescent="0.2">
      <c r="A258" s="196"/>
      <c r="B258" s="219" t="s">
        <v>63</v>
      </c>
      <c r="C258" s="27" t="s">
        <v>1290</v>
      </c>
      <c r="D258" s="130">
        <v>340</v>
      </c>
      <c r="E258" s="133" t="s">
        <v>20</v>
      </c>
      <c r="F258" s="324"/>
      <c r="G258" s="324"/>
      <c r="H258" s="162">
        <f t="shared" si="25"/>
        <v>0</v>
      </c>
      <c r="I258" s="46"/>
    </row>
    <row r="259" spans="1:9" s="47" customFormat="1" ht="25.5" x14ac:dyDescent="0.2">
      <c r="A259" s="196"/>
      <c r="B259" s="219" t="s">
        <v>92</v>
      </c>
      <c r="C259" s="27" t="s">
        <v>1291</v>
      </c>
      <c r="D259" s="130">
        <v>85</v>
      </c>
      <c r="E259" s="133" t="s">
        <v>20</v>
      </c>
      <c r="F259" s="324"/>
      <c r="G259" s="324"/>
      <c r="H259" s="162">
        <f t="shared" si="25"/>
        <v>0</v>
      </c>
      <c r="I259" s="46"/>
    </row>
    <row r="260" spans="1:9" s="47" customFormat="1" x14ac:dyDescent="0.2">
      <c r="A260" s="196"/>
      <c r="B260" s="220">
        <v>3</v>
      </c>
      <c r="C260" s="218" t="s">
        <v>370</v>
      </c>
      <c r="D260" s="130"/>
      <c r="E260" s="133"/>
      <c r="F260" s="90"/>
      <c r="G260" s="90"/>
      <c r="H260" s="162"/>
      <c r="I260" s="46"/>
    </row>
    <row r="261" spans="1:9" s="47" customFormat="1" ht="25.5" x14ac:dyDescent="0.2">
      <c r="A261" s="196"/>
      <c r="B261" s="219" t="s">
        <v>32</v>
      </c>
      <c r="C261" s="27" t="s">
        <v>371</v>
      </c>
      <c r="D261" s="130">
        <v>10</v>
      </c>
      <c r="E261" s="133" t="s">
        <v>20</v>
      </c>
      <c r="F261" s="324"/>
      <c r="G261" s="324"/>
      <c r="H261" s="162">
        <f t="shared" si="25"/>
        <v>0</v>
      </c>
      <c r="I261" s="46"/>
    </row>
    <row r="262" spans="1:9" s="47" customFormat="1" ht="25.5" x14ac:dyDescent="0.2">
      <c r="A262" s="196"/>
      <c r="B262" s="219" t="s">
        <v>69</v>
      </c>
      <c r="C262" s="27" t="s">
        <v>372</v>
      </c>
      <c r="D262" s="130">
        <v>6</v>
      </c>
      <c r="E262" s="133" t="s">
        <v>17</v>
      </c>
      <c r="F262" s="324"/>
      <c r="G262" s="324"/>
      <c r="H262" s="162">
        <f t="shared" si="25"/>
        <v>0</v>
      </c>
      <c r="I262" s="46"/>
    </row>
    <row r="263" spans="1:9" s="47" customFormat="1" ht="25.5" x14ac:dyDescent="0.2">
      <c r="A263" s="196"/>
      <c r="B263" s="219" t="s">
        <v>285</v>
      </c>
      <c r="C263" s="27" t="s">
        <v>373</v>
      </c>
      <c r="D263" s="130">
        <v>174</v>
      </c>
      <c r="E263" s="133" t="s">
        <v>20</v>
      </c>
      <c r="F263" s="327"/>
      <c r="G263" s="327"/>
      <c r="H263" s="162">
        <f t="shared" si="25"/>
        <v>0</v>
      </c>
      <c r="I263" s="46"/>
    </row>
    <row r="264" spans="1:9" s="47" customFormat="1" x14ac:dyDescent="0.2">
      <c r="A264" s="196"/>
      <c r="B264" s="219" t="s">
        <v>288</v>
      </c>
      <c r="C264" s="27" t="s">
        <v>374</v>
      </c>
      <c r="D264" s="130">
        <v>107</v>
      </c>
      <c r="E264" s="133" t="s">
        <v>17</v>
      </c>
      <c r="F264" s="327"/>
      <c r="G264" s="327"/>
      <c r="H264" s="162">
        <f t="shared" si="25"/>
        <v>0</v>
      </c>
      <c r="I264" s="46"/>
    </row>
    <row r="265" spans="1:9" s="47" customFormat="1" ht="25.5" x14ac:dyDescent="0.2">
      <c r="A265" s="196"/>
      <c r="B265" s="219" t="s">
        <v>298</v>
      </c>
      <c r="C265" s="27" t="s">
        <v>375</v>
      </c>
      <c r="D265" s="130">
        <v>12</v>
      </c>
      <c r="E265" s="133" t="s">
        <v>20</v>
      </c>
      <c r="F265" s="324"/>
      <c r="G265" s="324"/>
      <c r="H265" s="162">
        <f t="shared" si="25"/>
        <v>0</v>
      </c>
      <c r="I265" s="46"/>
    </row>
    <row r="266" spans="1:9" s="47" customFormat="1" ht="25.5" x14ac:dyDescent="0.2">
      <c r="A266" s="196"/>
      <c r="B266" s="219" t="s">
        <v>301</v>
      </c>
      <c r="C266" s="27" t="s">
        <v>376</v>
      </c>
      <c r="D266" s="130">
        <v>2</v>
      </c>
      <c r="E266" s="133" t="s">
        <v>17</v>
      </c>
      <c r="F266" s="324"/>
      <c r="G266" s="324"/>
      <c r="H266" s="162">
        <f t="shared" si="25"/>
        <v>0</v>
      </c>
      <c r="I266" s="46"/>
    </row>
    <row r="267" spans="1:9" s="47" customFormat="1" ht="25.5" x14ac:dyDescent="0.2">
      <c r="A267" s="196"/>
      <c r="B267" s="219" t="s">
        <v>303</v>
      </c>
      <c r="C267" s="27" t="s">
        <v>1292</v>
      </c>
      <c r="D267" s="130">
        <v>1300</v>
      </c>
      <c r="E267" s="133" t="s">
        <v>20</v>
      </c>
      <c r="F267" s="324"/>
      <c r="G267" s="324"/>
      <c r="H267" s="162">
        <f t="shared" si="25"/>
        <v>0</v>
      </c>
      <c r="I267" s="46"/>
    </row>
    <row r="268" spans="1:9" s="47" customFormat="1" ht="25.5" x14ac:dyDescent="0.2">
      <c r="A268" s="196"/>
      <c r="B268" s="219" t="s">
        <v>309</v>
      </c>
      <c r="C268" s="27" t="s">
        <v>1293</v>
      </c>
      <c r="D268" s="130">
        <v>1100</v>
      </c>
      <c r="E268" s="133" t="s">
        <v>20</v>
      </c>
      <c r="F268" s="327"/>
      <c r="G268" s="327"/>
      <c r="H268" s="162">
        <f t="shared" si="25"/>
        <v>0</v>
      </c>
      <c r="I268" s="46"/>
    </row>
    <row r="269" spans="1:9" s="47" customFormat="1" x14ac:dyDescent="0.2">
      <c r="A269" s="196"/>
      <c r="B269" s="220">
        <v>4</v>
      </c>
      <c r="C269" s="218" t="s">
        <v>377</v>
      </c>
      <c r="D269" s="130"/>
      <c r="E269" s="133"/>
      <c r="F269" s="90"/>
      <c r="G269" s="90"/>
      <c r="H269" s="162"/>
      <c r="I269" s="46"/>
    </row>
    <row r="270" spans="1:9" s="47" customFormat="1" ht="51" x14ac:dyDescent="0.2">
      <c r="A270" s="196"/>
      <c r="B270" s="219" t="s">
        <v>33</v>
      </c>
      <c r="C270" s="27" t="s">
        <v>378</v>
      </c>
      <c r="D270" s="130">
        <v>21</v>
      </c>
      <c r="E270" s="133" t="s">
        <v>17</v>
      </c>
      <c r="F270" s="327"/>
      <c r="G270" s="327"/>
      <c r="H270" s="162">
        <f t="shared" si="25"/>
        <v>0</v>
      </c>
      <c r="I270" s="46"/>
    </row>
    <row r="271" spans="1:9" s="47" customFormat="1" ht="38.25" x14ac:dyDescent="0.2">
      <c r="A271" s="196"/>
      <c r="B271" s="219" t="s">
        <v>74</v>
      </c>
      <c r="C271" s="27" t="s">
        <v>379</v>
      </c>
      <c r="D271" s="130">
        <v>1</v>
      </c>
      <c r="E271" s="133" t="s">
        <v>17</v>
      </c>
      <c r="F271" s="327"/>
      <c r="G271" s="327"/>
      <c r="H271" s="162">
        <f t="shared" si="25"/>
        <v>0</v>
      </c>
      <c r="I271" s="46"/>
    </row>
    <row r="272" spans="1:9" s="47" customFormat="1" ht="38.25" x14ac:dyDescent="0.2">
      <c r="A272" s="196"/>
      <c r="B272" s="219" t="s">
        <v>325</v>
      </c>
      <c r="C272" s="27" t="s">
        <v>380</v>
      </c>
      <c r="D272" s="130">
        <v>8</v>
      </c>
      <c r="E272" s="133" t="s">
        <v>17</v>
      </c>
      <c r="F272" s="327"/>
      <c r="G272" s="327"/>
      <c r="H272" s="162">
        <f t="shared" si="25"/>
        <v>0</v>
      </c>
      <c r="I272" s="46"/>
    </row>
    <row r="273" spans="1:9" s="47" customFormat="1" x14ac:dyDescent="0.2">
      <c r="A273" s="196"/>
      <c r="B273" s="219" t="s">
        <v>329</v>
      </c>
      <c r="C273" s="27" t="s">
        <v>381</v>
      </c>
      <c r="D273" s="130">
        <v>3</v>
      </c>
      <c r="E273" s="133" t="s">
        <v>17</v>
      </c>
      <c r="F273" s="327"/>
      <c r="G273" s="327"/>
      <c r="H273" s="162">
        <f t="shared" si="25"/>
        <v>0</v>
      </c>
      <c r="I273" s="46"/>
    </row>
    <row r="274" spans="1:9" s="47" customFormat="1" x14ac:dyDescent="0.2">
      <c r="A274" s="196"/>
      <c r="B274" s="219" t="s">
        <v>335</v>
      </c>
      <c r="C274" s="27" t="s">
        <v>382</v>
      </c>
      <c r="D274" s="130">
        <v>2</v>
      </c>
      <c r="E274" s="133" t="s">
        <v>17</v>
      </c>
      <c r="F274" s="327"/>
      <c r="G274" s="327"/>
      <c r="H274" s="162">
        <f t="shared" si="25"/>
        <v>0</v>
      </c>
      <c r="I274" s="46"/>
    </row>
    <row r="275" spans="1:9" s="47" customFormat="1" x14ac:dyDescent="0.2">
      <c r="A275" s="196"/>
      <c r="B275" s="219" t="s">
        <v>338</v>
      </c>
      <c r="C275" s="27" t="s">
        <v>383</v>
      </c>
      <c r="D275" s="130">
        <v>3</v>
      </c>
      <c r="E275" s="133" t="s">
        <v>17</v>
      </c>
      <c r="F275" s="327"/>
      <c r="G275" s="327"/>
      <c r="H275" s="162">
        <f t="shared" si="25"/>
        <v>0</v>
      </c>
      <c r="I275" s="46"/>
    </row>
    <row r="276" spans="1:9" s="47" customFormat="1" x14ac:dyDescent="0.2">
      <c r="A276" s="196"/>
      <c r="B276" s="219" t="s">
        <v>339</v>
      </c>
      <c r="C276" s="27" t="s">
        <v>384</v>
      </c>
      <c r="D276" s="130">
        <v>2</v>
      </c>
      <c r="E276" s="133" t="s">
        <v>17</v>
      </c>
      <c r="F276" s="327"/>
      <c r="G276" s="327"/>
      <c r="H276" s="162">
        <f t="shared" si="25"/>
        <v>0</v>
      </c>
      <c r="I276" s="46"/>
    </row>
    <row r="277" spans="1:9" s="47" customFormat="1" ht="25.5" x14ac:dyDescent="0.2">
      <c r="A277" s="196"/>
      <c r="B277" s="219" t="s">
        <v>385</v>
      </c>
      <c r="C277" s="27" t="s">
        <v>386</v>
      </c>
      <c r="D277" s="130">
        <v>16</v>
      </c>
      <c r="E277" s="133" t="s">
        <v>17</v>
      </c>
      <c r="F277" s="327"/>
      <c r="G277" s="327"/>
      <c r="H277" s="162">
        <f t="shared" si="25"/>
        <v>0</v>
      </c>
      <c r="I277" s="46"/>
    </row>
    <row r="278" spans="1:9" s="47" customFormat="1" ht="25.5" x14ac:dyDescent="0.2">
      <c r="A278" s="196"/>
      <c r="B278" s="219" t="s">
        <v>387</v>
      </c>
      <c r="C278" s="27" t="s">
        <v>388</v>
      </c>
      <c r="D278" s="130">
        <v>11</v>
      </c>
      <c r="E278" s="133" t="s">
        <v>17</v>
      </c>
      <c r="F278" s="327"/>
      <c r="G278" s="327"/>
      <c r="H278" s="162">
        <f t="shared" si="25"/>
        <v>0</v>
      </c>
      <c r="I278" s="46"/>
    </row>
    <row r="279" spans="1:9" s="47" customFormat="1" x14ac:dyDescent="0.2">
      <c r="A279" s="196"/>
      <c r="B279" s="219" t="s">
        <v>389</v>
      </c>
      <c r="C279" s="27" t="s">
        <v>390</v>
      </c>
      <c r="D279" s="130">
        <v>2</v>
      </c>
      <c r="E279" s="133" t="s">
        <v>17</v>
      </c>
      <c r="F279" s="327"/>
      <c r="G279" s="327"/>
      <c r="H279" s="162">
        <f t="shared" si="25"/>
        <v>0</v>
      </c>
      <c r="I279" s="46"/>
    </row>
    <row r="280" spans="1:9" s="47" customFormat="1" x14ac:dyDescent="0.2">
      <c r="A280" s="196"/>
      <c r="B280" s="219" t="s">
        <v>391</v>
      </c>
      <c r="C280" s="27" t="s">
        <v>392</v>
      </c>
      <c r="D280" s="130">
        <v>27</v>
      </c>
      <c r="E280" s="133" t="s">
        <v>17</v>
      </c>
      <c r="F280" s="327"/>
      <c r="G280" s="327"/>
      <c r="H280" s="162">
        <f t="shared" si="25"/>
        <v>0</v>
      </c>
      <c r="I280" s="46"/>
    </row>
    <row r="281" spans="1:9" s="47" customFormat="1" ht="25.5" x14ac:dyDescent="0.2">
      <c r="A281" s="196"/>
      <c r="B281" s="219" t="s">
        <v>393</v>
      </c>
      <c r="C281" s="27" t="s">
        <v>394</v>
      </c>
      <c r="D281" s="130">
        <v>52</v>
      </c>
      <c r="E281" s="133" t="s">
        <v>17</v>
      </c>
      <c r="F281" s="327"/>
      <c r="G281" s="327"/>
      <c r="H281" s="162">
        <f t="shared" si="25"/>
        <v>0</v>
      </c>
      <c r="I281" s="46"/>
    </row>
    <row r="282" spans="1:9" s="47" customFormat="1" x14ac:dyDescent="0.2">
      <c r="A282" s="207"/>
      <c r="B282" s="221"/>
      <c r="C282" s="209" t="s">
        <v>95</v>
      </c>
      <c r="D282" s="210"/>
      <c r="E282" s="222"/>
      <c r="F282" s="212">
        <f>SUMPRODUCT(D241:D281,F241:F281)</f>
        <v>0</v>
      </c>
      <c r="G282" s="212">
        <f>SUMPRODUCT(D241:D281,G241:G281)</f>
        <v>0</v>
      </c>
      <c r="H282" s="223">
        <f>SUM(H241:H281)</f>
        <v>0</v>
      </c>
      <c r="I282" s="59"/>
    </row>
    <row r="283" spans="1:9" s="47" customFormat="1" x14ac:dyDescent="0.2">
      <c r="A283" s="181"/>
      <c r="B283" s="224" t="s">
        <v>90</v>
      </c>
      <c r="C283" s="183" t="s">
        <v>403</v>
      </c>
      <c r="D283" s="214"/>
      <c r="E283" s="215"/>
      <c r="F283" s="216"/>
      <c r="G283" s="216"/>
      <c r="H283" s="217"/>
      <c r="I283" s="59"/>
    </row>
    <row r="284" spans="1:9" s="47" customFormat="1" x14ac:dyDescent="0.2">
      <c r="A284" s="128"/>
      <c r="B284" s="135">
        <v>1</v>
      </c>
      <c r="C284" s="139" t="s">
        <v>396</v>
      </c>
      <c r="D284" s="136">
        <v>45</v>
      </c>
      <c r="E284" s="188" t="s">
        <v>17</v>
      </c>
      <c r="F284" s="225" t="s">
        <v>28</v>
      </c>
      <c r="G284" s="327"/>
      <c r="H284" s="162">
        <f t="shared" ref="H284:H287" si="26">SUM(F284,G284)*D284</f>
        <v>0</v>
      </c>
      <c r="I284" s="59"/>
    </row>
    <row r="285" spans="1:9" s="47" customFormat="1" x14ac:dyDescent="0.2">
      <c r="A285" s="128"/>
      <c r="B285" s="135">
        <v>2</v>
      </c>
      <c r="C285" s="139" t="s">
        <v>397</v>
      </c>
      <c r="D285" s="136">
        <v>45</v>
      </c>
      <c r="E285" s="188" t="s">
        <v>20</v>
      </c>
      <c r="F285" s="225" t="s">
        <v>28</v>
      </c>
      <c r="G285" s="327"/>
      <c r="H285" s="162">
        <f t="shared" si="26"/>
        <v>0</v>
      </c>
      <c r="I285" s="59"/>
    </row>
    <row r="286" spans="1:9" s="47" customFormat="1" ht="25.5" x14ac:dyDescent="0.2">
      <c r="A286" s="128"/>
      <c r="B286" s="135">
        <v>3</v>
      </c>
      <c r="C286" s="139" t="s">
        <v>398</v>
      </c>
      <c r="D286" s="136">
        <v>1</v>
      </c>
      <c r="E286" s="226" t="s">
        <v>399</v>
      </c>
      <c r="F286" s="225" t="s">
        <v>28</v>
      </c>
      <c r="G286" s="326"/>
      <c r="H286" s="162">
        <f t="shared" si="26"/>
        <v>0</v>
      </c>
      <c r="I286" s="59"/>
    </row>
    <row r="287" spans="1:9" s="47" customFormat="1" ht="25.5" x14ac:dyDescent="0.2">
      <c r="A287" s="128"/>
      <c r="B287" s="135">
        <v>4</v>
      </c>
      <c r="C287" s="29" t="s">
        <v>400</v>
      </c>
      <c r="D287" s="227">
        <v>1</v>
      </c>
      <c r="E287" s="226" t="s">
        <v>399</v>
      </c>
      <c r="F287" s="225" t="s">
        <v>28</v>
      </c>
      <c r="G287" s="326"/>
      <c r="H287" s="162">
        <f t="shared" si="26"/>
        <v>0</v>
      </c>
      <c r="I287" s="59"/>
    </row>
    <row r="288" spans="1:9" s="47" customFormat="1" x14ac:dyDescent="0.2">
      <c r="A288" s="207"/>
      <c r="B288" s="208"/>
      <c r="C288" s="209" t="s">
        <v>404</v>
      </c>
      <c r="D288" s="210"/>
      <c r="E288" s="222"/>
      <c r="F288" s="228">
        <f>SUMPRODUCT(D284:D287,F284:F287)</f>
        <v>0</v>
      </c>
      <c r="G288" s="212">
        <f>SUMPRODUCT(D284:D287,G284:G287)</f>
        <v>0</v>
      </c>
      <c r="H288" s="223">
        <f>SUM(H284:H287)</f>
        <v>0</v>
      </c>
      <c r="I288" s="59"/>
    </row>
    <row r="289" spans="1:9" s="47" customFormat="1" x14ac:dyDescent="0.2">
      <c r="A289" s="229"/>
      <c r="B289" s="230"/>
      <c r="C289" s="231" t="s">
        <v>401</v>
      </c>
      <c r="D289" s="232"/>
      <c r="E289" s="233"/>
      <c r="F289" s="234">
        <f>F282+F288</f>
        <v>0</v>
      </c>
      <c r="G289" s="234">
        <f>G282+G288</f>
        <v>0</v>
      </c>
      <c r="H289" s="235">
        <f>H282+H288</f>
        <v>0</v>
      </c>
      <c r="I289" s="59"/>
    </row>
    <row r="290" spans="1:9" s="47" customFormat="1" x14ac:dyDescent="0.2">
      <c r="A290" s="181"/>
      <c r="B290" s="182" t="s">
        <v>105</v>
      </c>
      <c r="C290" s="183" t="s">
        <v>5</v>
      </c>
      <c r="D290" s="214"/>
      <c r="E290" s="215"/>
      <c r="F290" s="216"/>
      <c r="G290" s="216"/>
      <c r="H290" s="217"/>
      <c r="I290" s="46"/>
    </row>
    <row r="291" spans="1:9" s="47" customFormat="1" x14ac:dyDescent="0.2">
      <c r="A291" s="196"/>
      <c r="B291" s="236">
        <v>1</v>
      </c>
      <c r="C291" s="116" t="s">
        <v>893</v>
      </c>
      <c r="D291" s="60"/>
      <c r="E291" s="188"/>
      <c r="F291" s="179"/>
      <c r="G291" s="237"/>
      <c r="H291" s="238"/>
      <c r="I291" s="46"/>
    </row>
    <row r="292" spans="1:9" s="47" customFormat="1" x14ac:dyDescent="0.2">
      <c r="A292" s="196"/>
      <c r="B292" s="239" t="s">
        <v>7</v>
      </c>
      <c r="C292" s="123" t="s">
        <v>945</v>
      </c>
      <c r="D292" s="240"/>
      <c r="E292" s="88"/>
      <c r="F292" s="20"/>
      <c r="G292" s="45"/>
      <c r="H292" s="241"/>
      <c r="I292" s="46"/>
    </row>
    <row r="293" spans="1:9" s="47" customFormat="1" x14ac:dyDescent="0.2">
      <c r="A293" s="196"/>
      <c r="B293" s="239" t="s">
        <v>342</v>
      </c>
      <c r="C293" s="15" t="s">
        <v>947</v>
      </c>
      <c r="D293" s="198">
        <v>40</v>
      </c>
      <c r="E293" s="88" t="s">
        <v>20</v>
      </c>
      <c r="F293" s="329"/>
      <c r="G293" s="330"/>
      <c r="H293" s="241">
        <f t="shared" ref="H293:H294" si="27">SUM(F293,G293)*D293</f>
        <v>0</v>
      </c>
      <c r="I293" s="46"/>
    </row>
    <row r="294" spans="1:9" s="47" customFormat="1" x14ac:dyDescent="0.2">
      <c r="A294" s="196"/>
      <c r="B294" s="239" t="s">
        <v>344</v>
      </c>
      <c r="C294" s="27" t="s">
        <v>949</v>
      </c>
      <c r="D294" s="198">
        <v>120</v>
      </c>
      <c r="E294" s="88" t="s">
        <v>20</v>
      </c>
      <c r="F294" s="329"/>
      <c r="G294" s="330"/>
      <c r="H294" s="241">
        <f t="shared" si="27"/>
        <v>0</v>
      </c>
      <c r="I294" s="46"/>
    </row>
    <row r="295" spans="1:9" s="47" customFormat="1" x14ac:dyDescent="0.2">
      <c r="A295" s="196"/>
      <c r="B295" s="239" t="s">
        <v>22</v>
      </c>
      <c r="C295" s="123" t="s">
        <v>953</v>
      </c>
      <c r="D295" s="240"/>
      <c r="E295" s="88"/>
      <c r="F295" s="20"/>
      <c r="G295" s="45"/>
      <c r="H295" s="241"/>
      <c r="I295" s="46"/>
    </row>
    <row r="296" spans="1:9" s="47" customFormat="1" x14ac:dyDescent="0.2">
      <c r="A296" s="196"/>
      <c r="B296" s="239" t="s">
        <v>353</v>
      </c>
      <c r="C296" s="15" t="s">
        <v>954</v>
      </c>
      <c r="D296" s="240">
        <v>140</v>
      </c>
      <c r="E296" s="88" t="s">
        <v>896</v>
      </c>
      <c r="F296" s="329"/>
      <c r="G296" s="330"/>
      <c r="H296" s="241">
        <f t="shared" ref="H296:H298" si="28">SUM(F296,G296)*D296</f>
        <v>0</v>
      </c>
      <c r="I296" s="46"/>
    </row>
    <row r="297" spans="1:9" s="47" customFormat="1" x14ac:dyDescent="0.2">
      <c r="A297" s="196"/>
      <c r="B297" s="239" t="s">
        <v>355</v>
      </c>
      <c r="C297" s="15" t="s">
        <v>955</v>
      </c>
      <c r="D297" s="240">
        <v>81</v>
      </c>
      <c r="E297" s="88" t="s">
        <v>896</v>
      </c>
      <c r="F297" s="329"/>
      <c r="G297" s="330"/>
      <c r="H297" s="241">
        <f t="shared" si="28"/>
        <v>0</v>
      </c>
      <c r="I297" s="46"/>
    </row>
    <row r="298" spans="1:9" s="47" customFormat="1" x14ac:dyDescent="0.2">
      <c r="A298" s="196"/>
      <c r="B298" s="239" t="s">
        <v>357</v>
      </c>
      <c r="C298" s="15" t="s">
        <v>957</v>
      </c>
      <c r="D298" s="240">
        <v>22</v>
      </c>
      <c r="E298" s="88" t="s">
        <v>909</v>
      </c>
      <c r="F298" s="329"/>
      <c r="G298" s="330"/>
      <c r="H298" s="241">
        <f t="shared" si="28"/>
        <v>0</v>
      </c>
      <c r="I298" s="46"/>
    </row>
    <row r="299" spans="1:9" s="47" customFormat="1" x14ac:dyDescent="0.2">
      <c r="A299" s="196"/>
      <c r="B299" s="239" t="s">
        <v>23</v>
      </c>
      <c r="C299" s="123" t="s">
        <v>960</v>
      </c>
      <c r="D299" s="240"/>
      <c r="E299" s="88"/>
      <c r="F299" s="20"/>
      <c r="G299" s="45"/>
      <c r="H299" s="241"/>
      <c r="I299" s="46"/>
    </row>
    <row r="300" spans="1:9" s="5" customFormat="1" x14ac:dyDescent="0.2">
      <c r="A300" s="131"/>
      <c r="B300" s="161" t="s">
        <v>628</v>
      </c>
      <c r="C300" s="132" t="s">
        <v>1335</v>
      </c>
      <c r="D300" s="198">
        <v>4</v>
      </c>
      <c r="E300" s="188" t="s">
        <v>17</v>
      </c>
      <c r="F300" s="329"/>
      <c r="G300" s="330"/>
      <c r="H300" s="242">
        <f>SUM(F300,G300)*D300</f>
        <v>0</v>
      </c>
      <c r="I300" s="13"/>
    </row>
    <row r="301" spans="1:9" s="47" customFormat="1" x14ac:dyDescent="0.2">
      <c r="A301" s="196"/>
      <c r="B301" s="147" t="s">
        <v>630</v>
      </c>
      <c r="C301" s="15" t="s">
        <v>1314</v>
      </c>
      <c r="D301" s="240">
        <v>1</v>
      </c>
      <c r="E301" s="88" t="s">
        <v>909</v>
      </c>
      <c r="F301" s="329"/>
      <c r="G301" s="330"/>
      <c r="H301" s="242">
        <f t="shared" ref="H301:H303" si="29">SUM(F301,G301)*D301</f>
        <v>0</v>
      </c>
      <c r="I301" s="46"/>
    </row>
    <row r="302" spans="1:9" s="47" customFormat="1" x14ac:dyDescent="0.2">
      <c r="A302" s="196"/>
      <c r="B302" s="147" t="s">
        <v>631</v>
      </c>
      <c r="C302" s="15" t="s">
        <v>1315</v>
      </c>
      <c r="D302" s="240">
        <v>1</v>
      </c>
      <c r="E302" s="88" t="s">
        <v>909</v>
      </c>
      <c r="F302" s="329"/>
      <c r="G302" s="330"/>
      <c r="H302" s="242">
        <f t="shared" si="29"/>
        <v>0</v>
      </c>
      <c r="I302" s="46"/>
    </row>
    <row r="303" spans="1:9" s="47" customFormat="1" x14ac:dyDescent="0.2">
      <c r="A303" s="196"/>
      <c r="B303" s="147" t="s">
        <v>632</v>
      </c>
      <c r="C303" s="15" t="s">
        <v>1316</v>
      </c>
      <c r="D303" s="240">
        <v>1</v>
      </c>
      <c r="E303" s="88" t="s">
        <v>1317</v>
      </c>
      <c r="F303" s="329"/>
      <c r="G303" s="330"/>
      <c r="H303" s="242">
        <f t="shared" si="29"/>
        <v>0</v>
      </c>
      <c r="I303" s="46"/>
    </row>
    <row r="304" spans="1:9" s="47" customFormat="1" x14ac:dyDescent="0.2">
      <c r="A304" s="243"/>
      <c r="B304" s="244"/>
      <c r="C304" s="245" t="s">
        <v>402</v>
      </c>
      <c r="D304" s="246"/>
      <c r="E304" s="247"/>
      <c r="F304" s="248">
        <f>SUMPRODUCT(D293:D303,F293:F303)</f>
        <v>0</v>
      </c>
      <c r="G304" s="248">
        <f>SUMPRODUCT(D293:D303,G293:G303)</f>
        <v>0</v>
      </c>
      <c r="H304" s="249">
        <f>SUM(H293:H303)</f>
        <v>0</v>
      </c>
      <c r="I304" s="59"/>
    </row>
    <row r="305" spans="1:10" s="47" customFormat="1" ht="13.5" thickBot="1" x14ac:dyDescent="0.25">
      <c r="A305" s="250"/>
      <c r="B305" s="251"/>
      <c r="C305" s="252" t="s">
        <v>405</v>
      </c>
      <c r="D305" s="98"/>
      <c r="E305" s="253"/>
      <c r="F305" s="100">
        <f>F237+F289+F304</f>
        <v>0</v>
      </c>
      <c r="G305" s="100">
        <f>G237+G289+G304</f>
        <v>0</v>
      </c>
      <c r="H305" s="254">
        <f>H237+H289+H304</f>
        <v>0</v>
      </c>
      <c r="I305" s="59"/>
      <c r="J305" s="61"/>
    </row>
    <row r="306" spans="1:10" s="47" customFormat="1" ht="26.25" thickBot="1" x14ac:dyDescent="0.25">
      <c r="A306" s="102"/>
      <c r="B306" s="76" t="s">
        <v>23</v>
      </c>
      <c r="C306" s="77" t="s">
        <v>409</v>
      </c>
      <c r="D306" s="103"/>
      <c r="E306" s="104"/>
      <c r="F306" s="255"/>
      <c r="G306" s="255"/>
      <c r="H306" s="256"/>
      <c r="I306" s="46"/>
    </row>
    <row r="307" spans="1:10" s="47" customFormat="1" x14ac:dyDescent="0.2">
      <c r="A307" s="107"/>
      <c r="B307" s="108" t="s">
        <v>18</v>
      </c>
      <c r="C307" s="109" t="s">
        <v>1069</v>
      </c>
      <c r="D307" s="110"/>
      <c r="E307" s="111"/>
      <c r="F307" s="112"/>
      <c r="G307" s="112"/>
      <c r="H307" s="113"/>
      <c r="I307" s="46"/>
    </row>
    <row r="308" spans="1:10" s="47" customFormat="1" x14ac:dyDescent="0.2">
      <c r="A308" s="114"/>
      <c r="B308" s="115">
        <v>1</v>
      </c>
      <c r="C308" s="116" t="s">
        <v>1070</v>
      </c>
      <c r="D308" s="117"/>
      <c r="E308" s="118"/>
      <c r="F308" s="119"/>
      <c r="G308" s="119"/>
      <c r="H308" s="120"/>
      <c r="I308" s="46"/>
    </row>
    <row r="309" spans="1:10" s="47" customFormat="1" x14ac:dyDescent="0.2">
      <c r="A309" s="87"/>
      <c r="B309" s="83" t="s">
        <v>7</v>
      </c>
      <c r="C309" s="15" t="s">
        <v>71</v>
      </c>
      <c r="D309" s="84">
        <v>1</v>
      </c>
      <c r="E309" s="121" t="s">
        <v>16</v>
      </c>
      <c r="F309" s="324"/>
      <c r="G309" s="324"/>
      <c r="H309" s="86">
        <f>SUM(F309,G309)*D309</f>
        <v>0</v>
      </c>
      <c r="I309" s="46"/>
    </row>
    <row r="310" spans="1:10" s="47" customFormat="1" ht="38.25" x14ac:dyDescent="0.2">
      <c r="A310" s="87"/>
      <c r="B310" s="83" t="s">
        <v>22</v>
      </c>
      <c r="C310" s="15" t="s">
        <v>410</v>
      </c>
      <c r="D310" s="84">
        <v>30</v>
      </c>
      <c r="E310" s="121" t="s">
        <v>16</v>
      </c>
      <c r="F310" s="324"/>
      <c r="G310" s="324"/>
      <c r="H310" s="86">
        <f>SUM(F310,G310)*D310</f>
        <v>0</v>
      </c>
      <c r="I310" s="46"/>
    </row>
    <row r="311" spans="1:10" s="47" customFormat="1" x14ac:dyDescent="0.2">
      <c r="A311" s="91"/>
      <c r="B311" s="122">
        <v>2</v>
      </c>
      <c r="C311" s="123" t="s">
        <v>40</v>
      </c>
      <c r="D311" s="124"/>
      <c r="E311" s="125"/>
      <c r="F311" s="126"/>
      <c r="G311" s="126"/>
      <c r="H311" s="127"/>
      <c r="I311" s="46"/>
    </row>
    <row r="312" spans="1:10" s="47" customFormat="1" x14ac:dyDescent="0.2">
      <c r="A312" s="128"/>
      <c r="B312" s="129" t="s">
        <v>21</v>
      </c>
      <c r="C312" s="15" t="s">
        <v>41</v>
      </c>
      <c r="D312" s="130"/>
      <c r="E312" s="121"/>
      <c r="F312" s="90"/>
      <c r="G312" s="90"/>
      <c r="H312" s="86"/>
      <c r="I312" s="46"/>
    </row>
    <row r="313" spans="1:10" s="47" customFormat="1" x14ac:dyDescent="0.2">
      <c r="A313" s="87"/>
      <c r="B313" s="129" t="s">
        <v>42</v>
      </c>
      <c r="C313" s="27" t="s">
        <v>72</v>
      </c>
      <c r="D313" s="130">
        <v>290</v>
      </c>
      <c r="E313" s="121" t="s">
        <v>16</v>
      </c>
      <c r="F313" s="90" t="s">
        <v>28</v>
      </c>
      <c r="G313" s="327"/>
      <c r="H313" s="86">
        <f t="shared" ref="H313:H324" si="30">SUM(F313,G313)*D313</f>
        <v>0</v>
      </c>
      <c r="I313" s="46"/>
    </row>
    <row r="314" spans="1:10" s="47" customFormat="1" x14ac:dyDescent="0.2">
      <c r="A314" s="128"/>
      <c r="B314" s="129" t="s">
        <v>43</v>
      </c>
      <c r="C314" s="15" t="s">
        <v>135</v>
      </c>
      <c r="D314" s="130">
        <v>60</v>
      </c>
      <c r="E314" s="121" t="s">
        <v>20</v>
      </c>
      <c r="F314" s="90" t="s">
        <v>28</v>
      </c>
      <c r="G314" s="327"/>
      <c r="H314" s="86">
        <f t="shared" si="30"/>
        <v>0</v>
      </c>
      <c r="I314" s="46"/>
    </row>
    <row r="315" spans="1:10" s="47" customFormat="1" x14ac:dyDescent="0.2">
      <c r="A315" s="131"/>
      <c r="B315" s="129" t="s">
        <v>170</v>
      </c>
      <c r="C315" s="132" t="s">
        <v>411</v>
      </c>
      <c r="D315" s="130">
        <v>33</v>
      </c>
      <c r="E315" s="121" t="s">
        <v>16</v>
      </c>
      <c r="F315" s="90" t="s">
        <v>28</v>
      </c>
      <c r="G315" s="327"/>
      <c r="H315" s="86">
        <f t="shared" si="30"/>
        <v>0</v>
      </c>
      <c r="I315" s="46"/>
    </row>
    <row r="316" spans="1:10" s="47" customFormat="1" x14ac:dyDescent="0.2">
      <c r="A316" s="131"/>
      <c r="B316" s="129" t="s">
        <v>171</v>
      </c>
      <c r="C316" s="132" t="s">
        <v>412</v>
      </c>
      <c r="D316" s="130">
        <v>110</v>
      </c>
      <c r="E316" s="121" t="s">
        <v>16</v>
      </c>
      <c r="F316" s="90" t="s">
        <v>28</v>
      </c>
      <c r="G316" s="327"/>
      <c r="H316" s="86">
        <f t="shared" si="30"/>
        <v>0</v>
      </c>
      <c r="I316" s="46"/>
    </row>
    <row r="317" spans="1:10" s="47" customFormat="1" x14ac:dyDescent="0.2">
      <c r="A317" s="131"/>
      <c r="B317" s="129" t="s">
        <v>110</v>
      </c>
      <c r="C317" s="132" t="s">
        <v>413</v>
      </c>
      <c r="D317" s="130">
        <v>370</v>
      </c>
      <c r="E317" s="133" t="s">
        <v>16</v>
      </c>
      <c r="F317" s="90" t="s">
        <v>28</v>
      </c>
      <c r="G317" s="327"/>
      <c r="H317" s="86">
        <f t="shared" si="30"/>
        <v>0</v>
      </c>
      <c r="I317" s="46"/>
    </row>
    <row r="318" spans="1:10" s="47" customFormat="1" x14ac:dyDescent="0.2">
      <c r="A318" s="131"/>
      <c r="B318" s="129" t="s">
        <v>68</v>
      </c>
      <c r="C318" s="132" t="s">
        <v>98</v>
      </c>
      <c r="D318" s="130">
        <v>120</v>
      </c>
      <c r="E318" s="133" t="s">
        <v>16</v>
      </c>
      <c r="F318" s="90" t="s">
        <v>28</v>
      </c>
      <c r="G318" s="327"/>
      <c r="H318" s="86">
        <f t="shared" si="30"/>
        <v>0</v>
      </c>
      <c r="I318" s="46"/>
    </row>
    <row r="319" spans="1:10" s="47" customFormat="1" x14ac:dyDescent="0.2">
      <c r="A319" s="131"/>
      <c r="B319" s="129" t="s">
        <v>70</v>
      </c>
      <c r="C319" s="132" t="s">
        <v>414</v>
      </c>
      <c r="D319" s="130">
        <v>15</v>
      </c>
      <c r="E319" s="121" t="s">
        <v>16</v>
      </c>
      <c r="F319" s="90" t="s">
        <v>28</v>
      </c>
      <c r="G319" s="327"/>
      <c r="H319" s="86">
        <f t="shared" si="30"/>
        <v>0</v>
      </c>
      <c r="I319" s="46"/>
    </row>
    <row r="320" spans="1:10" s="47" customFormat="1" x14ac:dyDescent="0.2">
      <c r="A320" s="131"/>
      <c r="B320" s="129" t="s">
        <v>415</v>
      </c>
      <c r="C320" s="132" t="s">
        <v>416</v>
      </c>
      <c r="D320" s="130">
        <v>40</v>
      </c>
      <c r="E320" s="121" t="s">
        <v>16</v>
      </c>
      <c r="F320" s="90" t="s">
        <v>28</v>
      </c>
      <c r="G320" s="327"/>
      <c r="H320" s="86">
        <f t="shared" si="30"/>
        <v>0</v>
      </c>
      <c r="I320" s="46"/>
    </row>
    <row r="321" spans="1:9" s="47" customFormat="1" x14ac:dyDescent="0.2">
      <c r="A321" s="134"/>
      <c r="B321" s="129" t="s">
        <v>417</v>
      </c>
      <c r="C321" s="132" t="s">
        <v>418</v>
      </c>
      <c r="D321" s="130">
        <v>2300</v>
      </c>
      <c r="E321" s="88" t="s">
        <v>16</v>
      </c>
      <c r="F321" s="30" t="s">
        <v>28</v>
      </c>
      <c r="G321" s="327"/>
      <c r="H321" s="86">
        <f t="shared" si="30"/>
        <v>0</v>
      </c>
      <c r="I321" s="46"/>
    </row>
    <row r="322" spans="1:9" s="47" customFormat="1" x14ac:dyDescent="0.2">
      <c r="A322" s="134"/>
      <c r="B322" s="129" t="s">
        <v>419</v>
      </c>
      <c r="C322" s="132" t="s">
        <v>117</v>
      </c>
      <c r="D322" s="130">
        <v>225</v>
      </c>
      <c r="E322" s="88" t="s">
        <v>16</v>
      </c>
      <c r="F322" s="30" t="s">
        <v>28</v>
      </c>
      <c r="G322" s="327"/>
      <c r="H322" s="86">
        <f t="shared" si="30"/>
        <v>0</v>
      </c>
      <c r="I322" s="46"/>
    </row>
    <row r="323" spans="1:9" s="47" customFormat="1" x14ac:dyDescent="0.2">
      <c r="A323" s="134"/>
      <c r="B323" s="129" t="s">
        <v>420</v>
      </c>
      <c r="C323" s="139" t="s">
        <v>421</v>
      </c>
      <c r="D323" s="130">
        <v>3</v>
      </c>
      <c r="E323" s="133" t="s">
        <v>20</v>
      </c>
      <c r="F323" s="90" t="s">
        <v>28</v>
      </c>
      <c r="G323" s="327"/>
      <c r="H323" s="86">
        <f t="shared" si="30"/>
        <v>0</v>
      </c>
      <c r="I323" s="46"/>
    </row>
    <row r="324" spans="1:9" s="47" customFormat="1" x14ac:dyDescent="0.2">
      <c r="A324" s="134"/>
      <c r="B324" s="129" t="s">
        <v>422</v>
      </c>
      <c r="C324" s="139" t="s">
        <v>423</v>
      </c>
      <c r="D324" s="130">
        <v>420</v>
      </c>
      <c r="E324" s="145" t="s">
        <v>20</v>
      </c>
      <c r="F324" s="90" t="s">
        <v>28</v>
      </c>
      <c r="G324" s="327"/>
      <c r="H324" s="86">
        <f t="shared" si="30"/>
        <v>0</v>
      </c>
      <c r="I324" s="46"/>
    </row>
    <row r="325" spans="1:9" s="47" customFormat="1" x14ac:dyDescent="0.2">
      <c r="A325" s="131"/>
      <c r="B325" s="135" t="s">
        <v>25</v>
      </c>
      <c r="C325" s="132" t="s">
        <v>62</v>
      </c>
      <c r="D325" s="136"/>
      <c r="E325" s="85"/>
      <c r="F325" s="90"/>
      <c r="G325" s="90"/>
      <c r="H325" s="137"/>
      <c r="I325" s="46"/>
    </row>
    <row r="326" spans="1:9" s="47" customFormat="1" x14ac:dyDescent="0.2">
      <c r="A326" s="131"/>
      <c r="B326" s="135" t="s">
        <v>44</v>
      </c>
      <c r="C326" s="132" t="s">
        <v>424</v>
      </c>
      <c r="D326" s="130">
        <v>30</v>
      </c>
      <c r="E326" s="133" t="s">
        <v>16</v>
      </c>
      <c r="F326" s="90" t="s">
        <v>28</v>
      </c>
      <c r="G326" s="327"/>
      <c r="H326" s="138">
        <f>SUM(F326,G326)*D326</f>
        <v>0</v>
      </c>
      <c r="I326" s="46"/>
    </row>
    <row r="327" spans="1:9" s="47" customFormat="1" x14ac:dyDescent="0.2">
      <c r="A327" s="131"/>
      <c r="B327" s="135" t="s">
        <v>172</v>
      </c>
      <c r="C327" s="132" t="s">
        <v>425</v>
      </c>
      <c r="D327" s="130">
        <v>30</v>
      </c>
      <c r="E327" s="133" t="s">
        <v>16</v>
      </c>
      <c r="F327" s="90" t="s">
        <v>28</v>
      </c>
      <c r="G327" s="327"/>
      <c r="H327" s="138">
        <f t="shared" ref="H327:H340" si="31">SUM(F327,G327)*D327</f>
        <v>0</v>
      </c>
      <c r="I327" s="46"/>
    </row>
    <row r="328" spans="1:9" s="47" customFormat="1" x14ac:dyDescent="0.2">
      <c r="A328" s="131"/>
      <c r="B328" s="135" t="s">
        <v>173</v>
      </c>
      <c r="C328" s="27" t="s">
        <v>1140</v>
      </c>
      <c r="D328" s="130">
        <v>590</v>
      </c>
      <c r="E328" s="133" t="s">
        <v>16</v>
      </c>
      <c r="F328" s="90" t="s">
        <v>28</v>
      </c>
      <c r="G328" s="327"/>
      <c r="H328" s="138">
        <f t="shared" si="31"/>
        <v>0</v>
      </c>
      <c r="I328" s="46"/>
    </row>
    <row r="329" spans="1:9" s="47" customFormat="1" x14ac:dyDescent="0.2">
      <c r="A329" s="131"/>
      <c r="B329" s="135" t="s">
        <v>174</v>
      </c>
      <c r="C329" s="139" t="s">
        <v>1141</v>
      </c>
      <c r="D329" s="130">
        <v>330</v>
      </c>
      <c r="E329" s="145" t="s">
        <v>16</v>
      </c>
      <c r="F329" s="90" t="s">
        <v>28</v>
      </c>
      <c r="G329" s="327"/>
      <c r="H329" s="138">
        <f t="shared" si="31"/>
        <v>0</v>
      </c>
      <c r="I329" s="46"/>
    </row>
    <row r="330" spans="1:9" s="47" customFormat="1" x14ac:dyDescent="0.2">
      <c r="A330" s="131"/>
      <c r="B330" s="135" t="s">
        <v>175</v>
      </c>
      <c r="C330" s="139" t="s">
        <v>106</v>
      </c>
      <c r="D330" s="130">
        <v>22</v>
      </c>
      <c r="E330" s="85" t="s">
        <v>17</v>
      </c>
      <c r="F330" s="90" t="s">
        <v>28</v>
      </c>
      <c r="G330" s="327"/>
      <c r="H330" s="138">
        <f t="shared" si="31"/>
        <v>0</v>
      </c>
      <c r="I330" s="46"/>
    </row>
    <row r="331" spans="1:9" s="47" customFormat="1" x14ac:dyDescent="0.2">
      <c r="A331" s="131"/>
      <c r="B331" s="135" t="s">
        <v>45</v>
      </c>
      <c r="C331" s="139" t="s">
        <v>426</v>
      </c>
      <c r="D331" s="130">
        <v>2</v>
      </c>
      <c r="E331" s="121" t="s">
        <v>39</v>
      </c>
      <c r="F331" s="90" t="s">
        <v>28</v>
      </c>
      <c r="G331" s="327"/>
      <c r="H331" s="138">
        <f t="shared" si="31"/>
        <v>0</v>
      </c>
      <c r="I331" s="46"/>
    </row>
    <row r="332" spans="1:9" s="47" customFormat="1" x14ac:dyDescent="0.2">
      <c r="A332" s="131"/>
      <c r="B332" s="135" t="s">
        <v>176</v>
      </c>
      <c r="C332" s="139" t="s">
        <v>111</v>
      </c>
      <c r="D332" s="130">
        <v>10</v>
      </c>
      <c r="E332" s="121" t="s">
        <v>17</v>
      </c>
      <c r="F332" s="90" t="s">
        <v>28</v>
      </c>
      <c r="G332" s="327"/>
      <c r="H332" s="138">
        <f t="shared" si="31"/>
        <v>0</v>
      </c>
      <c r="I332" s="46"/>
    </row>
    <row r="333" spans="1:9" s="47" customFormat="1" x14ac:dyDescent="0.2">
      <c r="A333" s="131"/>
      <c r="B333" s="135" t="s">
        <v>46</v>
      </c>
      <c r="C333" s="140" t="s">
        <v>427</v>
      </c>
      <c r="D333" s="130">
        <v>150</v>
      </c>
      <c r="E333" s="133" t="s">
        <v>20</v>
      </c>
      <c r="F333" s="90" t="s">
        <v>28</v>
      </c>
      <c r="G333" s="327"/>
      <c r="H333" s="138">
        <f t="shared" si="31"/>
        <v>0</v>
      </c>
      <c r="I333" s="46"/>
    </row>
    <row r="334" spans="1:9" s="47" customFormat="1" x14ac:dyDescent="0.2">
      <c r="A334" s="131"/>
      <c r="B334" s="135" t="s">
        <v>47</v>
      </c>
      <c r="C334" s="140" t="s">
        <v>428</v>
      </c>
      <c r="D334" s="130">
        <v>120</v>
      </c>
      <c r="E334" s="133" t="s">
        <v>20</v>
      </c>
      <c r="F334" s="90" t="s">
        <v>28</v>
      </c>
      <c r="G334" s="327"/>
      <c r="H334" s="138">
        <f t="shared" si="31"/>
        <v>0</v>
      </c>
      <c r="I334" s="46"/>
    </row>
    <row r="335" spans="1:9" s="47" customFormat="1" x14ac:dyDescent="0.2">
      <c r="A335" s="131"/>
      <c r="B335" s="135" t="s">
        <v>48</v>
      </c>
      <c r="C335" s="139" t="s">
        <v>120</v>
      </c>
      <c r="D335" s="130">
        <v>14</v>
      </c>
      <c r="E335" s="121" t="s">
        <v>39</v>
      </c>
      <c r="F335" s="90" t="s">
        <v>28</v>
      </c>
      <c r="G335" s="327"/>
      <c r="H335" s="138">
        <f t="shared" si="31"/>
        <v>0</v>
      </c>
      <c r="I335" s="46"/>
    </row>
    <row r="336" spans="1:9" s="47" customFormat="1" x14ac:dyDescent="0.2">
      <c r="A336" s="134"/>
      <c r="B336" s="135" t="s">
        <v>429</v>
      </c>
      <c r="C336" s="139" t="s">
        <v>3</v>
      </c>
      <c r="D336" s="130">
        <v>4</v>
      </c>
      <c r="E336" s="121" t="s">
        <v>39</v>
      </c>
      <c r="F336" s="90" t="s">
        <v>28</v>
      </c>
      <c r="G336" s="327"/>
      <c r="H336" s="138">
        <f t="shared" si="31"/>
        <v>0</v>
      </c>
      <c r="I336" s="46"/>
    </row>
    <row r="337" spans="1:9" s="47" customFormat="1" x14ac:dyDescent="0.2">
      <c r="A337" s="134"/>
      <c r="B337" s="135" t="s">
        <v>430</v>
      </c>
      <c r="C337" s="139" t="s">
        <v>99</v>
      </c>
      <c r="D337" s="130">
        <v>14</v>
      </c>
      <c r="E337" s="121" t="s">
        <v>39</v>
      </c>
      <c r="F337" s="90" t="s">
        <v>28</v>
      </c>
      <c r="G337" s="327"/>
      <c r="H337" s="138">
        <f t="shared" si="31"/>
        <v>0</v>
      </c>
      <c r="I337" s="46"/>
    </row>
    <row r="338" spans="1:9" s="47" customFormat="1" x14ac:dyDescent="0.2">
      <c r="A338" s="134"/>
      <c r="B338" s="135" t="s">
        <v>431</v>
      </c>
      <c r="C338" s="139" t="s">
        <v>432</v>
      </c>
      <c r="D338" s="130">
        <v>1</v>
      </c>
      <c r="E338" s="121" t="s">
        <v>39</v>
      </c>
      <c r="F338" s="90" t="s">
        <v>28</v>
      </c>
      <c r="G338" s="327"/>
      <c r="H338" s="138">
        <f t="shared" si="31"/>
        <v>0</v>
      </c>
      <c r="I338" s="46"/>
    </row>
    <row r="339" spans="1:9" s="47" customFormat="1" x14ac:dyDescent="0.2">
      <c r="A339" s="134"/>
      <c r="B339" s="135" t="s">
        <v>433</v>
      </c>
      <c r="C339" s="139" t="s">
        <v>97</v>
      </c>
      <c r="D339" s="130">
        <v>3</v>
      </c>
      <c r="E339" s="121" t="s">
        <v>39</v>
      </c>
      <c r="F339" s="90" t="s">
        <v>28</v>
      </c>
      <c r="G339" s="327"/>
      <c r="H339" s="138">
        <f t="shared" si="31"/>
        <v>0</v>
      </c>
      <c r="I339" s="46"/>
    </row>
    <row r="340" spans="1:9" s="47" customFormat="1" x14ac:dyDescent="0.2">
      <c r="A340" s="134"/>
      <c r="B340" s="135" t="s">
        <v>434</v>
      </c>
      <c r="C340" s="139" t="s">
        <v>136</v>
      </c>
      <c r="D340" s="130">
        <v>1</v>
      </c>
      <c r="E340" s="85" t="s">
        <v>39</v>
      </c>
      <c r="F340" s="90" t="s">
        <v>28</v>
      </c>
      <c r="G340" s="327"/>
      <c r="H340" s="138">
        <f t="shared" si="31"/>
        <v>0</v>
      </c>
      <c r="I340" s="46"/>
    </row>
    <row r="341" spans="1:9" s="47" customFormat="1" x14ac:dyDescent="0.2">
      <c r="A341" s="131"/>
      <c r="B341" s="141" t="s">
        <v>29</v>
      </c>
      <c r="C341" s="15" t="s">
        <v>119</v>
      </c>
      <c r="D341" s="130"/>
      <c r="E341" s="142"/>
      <c r="F341" s="90"/>
      <c r="G341" s="90"/>
      <c r="H341" s="137"/>
      <c r="I341" s="46"/>
    </row>
    <row r="342" spans="1:9" s="47" customFormat="1" x14ac:dyDescent="0.2">
      <c r="A342" s="131"/>
      <c r="B342" s="143" t="s">
        <v>178</v>
      </c>
      <c r="C342" s="132" t="s">
        <v>435</v>
      </c>
      <c r="D342" s="130">
        <v>1550</v>
      </c>
      <c r="E342" s="133" t="s">
        <v>16</v>
      </c>
      <c r="F342" s="90" t="s">
        <v>28</v>
      </c>
      <c r="G342" s="327"/>
      <c r="H342" s="138">
        <f t="shared" ref="H342:H346" si="32">SUM(F342,G342)*D342</f>
        <v>0</v>
      </c>
      <c r="I342" s="46"/>
    </row>
    <row r="343" spans="1:9" s="47" customFormat="1" x14ac:dyDescent="0.2">
      <c r="A343" s="131"/>
      <c r="B343" s="143" t="s">
        <v>436</v>
      </c>
      <c r="C343" s="132" t="s">
        <v>1083</v>
      </c>
      <c r="D343" s="130">
        <v>1970</v>
      </c>
      <c r="E343" s="145" t="s">
        <v>16</v>
      </c>
      <c r="F343" s="90" t="s">
        <v>28</v>
      </c>
      <c r="G343" s="327"/>
      <c r="H343" s="138">
        <f t="shared" si="32"/>
        <v>0</v>
      </c>
      <c r="I343" s="46"/>
    </row>
    <row r="344" spans="1:9" s="47" customFormat="1" x14ac:dyDescent="0.2">
      <c r="A344" s="131"/>
      <c r="B344" s="143" t="s">
        <v>437</v>
      </c>
      <c r="C344" s="132" t="s">
        <v>1084</v>
      </c>
      <c r="D344" s="130">
        <v>11</v>
      </c>
      <c r="E344" s="85" t="s">
        <v>17</v>
      </c>
      <c r="F344" s="90" t="s">
        <v>28</v>
      </c>
      <c r="G344" s="327"/>
      <c r="H344" s="138">
        <f t="shared" si="32"/>
        <v>0</v>
      </c>
      <c r="I344" s="46"/>
    </row>
    <row r="345" spans="1:9" s="47" customFormat="1" x14ac:dyDescent="0.2">
      <c r="A345" s="131"/>
      <c r="B345" s="135" t="s">
        <v>63</v>
      </c>
      <c r="C345" s="132" t="s">
        <v>49</v>
      </c>
      <c r="D345" s="130">
        <v>480</v>
      </c>
      <c r="E345" s="85" t="s">
        <v>30</v>
      </c>
      <c r="F345" s="327"/>
      <c r="G345" s="327"/>
      <c r="H345" s="138">
        <f t="shared" si="32"/>
        <v>0</v>
      </c>
      <c r="I345" s="46"/>
    </row>
    <row r="346" spans="1:9" s="47" customFormat="1" x14ac:dyDescent="0.2">
      <c r="A346" s="131"/>
      <c r="B346" s="135" t="s">
        <v>92</v>
      </c>
      <c r="C346" s="132" t="s">
        <v>100</v>
      </c>
      <c r="D346" s="130">
        <v>690</v>
      </c>
      <c r="E346" s="145" t="s">
        <v>30</v>
      </c>
      <c r="F346" s="327"/>
      <c r="G346" s="327"/>
      <c r="H346" s="138">
        <f t="shared" si="32"/>
        <v>0</v>
      </c>
      <c r="I346" s="46"/>
    </row>
    <row r="347" spans="1:9" s="47" customFormat="1" x14ac:dyDescent="0.2">
      <c r="A347" s="114"/>
      <c r="B347" s="115">
        <v>3</v>
      </c>
      <c r="C347" s="116" t="s">
        <v>58</v>
      </c>
      <c r="D347" s="124"/>
      <c r="E347" s="118"/>
      <c r="F347" s="126"/>
      <c r="G347" s="126"/>
      <c r="H347" s="146"/>
      <c r="I347" s="46"/>
    </row>
    <row r="348" spans="1:9" s="47" customFormat="1" x14ac:dyDescent="0.2">
      <c r="A348" s="131"/>
      <c r="B348" s="135" t="s">
        <v>32</v>
      </c>
      <c r="C348" s="139" t="s">
        <v>1142</v>
      </c>
      <c r="D348" s="130">
        <v>443</v>
      </c>
      <c r="E348" s="85" t="s">
        <v>16</v>
      </c>
      <c r="F348" s="327"/>
      <c r="G348" s="327"/>
      <c r="H348" s="144">
        <f t="shared" ref="H348:H411" si="33">SUM(F348,G348)*D348</f>
        <v>0</v>
      </c>
      <c r="I348" s="46"/>
    </row>
    <row r="349" spans="1:9" s="47" customFormat="1" x14ac:dyDescent="0.2">
      <c r="A349" s="134"/>
      <c r="B349" s="135" t="s">
        <v>69</v>
      </c>
      <c r="C349" s="148" t="s">
        <v>1143</v>
      </c>
      <c r="D349" s="84">
        <v>26</v>
      </c>
      <c r="E349" s="149" t="s">
        <v>16</v>
      </c>
      <c r="F349" s="324"/>
      <c r="G349" s="324"/>
      <c r="H349" s="144">
        <f t="shared" si="33"/>
        <v>0</v>
      </c>
      <c r="I349" s="46"/>
    </row>
    <row r="350" spans="1:9" s="47" customFormat="1" x14ac:dyDescent="0.2">
      <c r="A350" s="150"/>
      <c r="B350" s="151">
        <v>4</v>
      </c>
      <c r="C350" s="116" t="s">
        <v>4</v>
      </c>
      <c r="D350" s="152"/>
      <c r="E350" s="153"/>
      <c r="F350" s="154"/>
      <c r="G350" s="154"/>
      <c r="H350" s="144"/>
      <c r="I350" s="46"/>
    </row>
    <row r="351" spans="1:9" s="47" customFormat="1" x14ac:dyDescent="0.2">
      <c r="A351" s="134"/>
      <c r="B351" s="155" t="s">
        <v>33</v>
      </c>
      <c r="C351" s="132" t="s">
        <v>1096</v>
      </c>
      <c r="D351" s="84">
        <v>2040</v>
      </c>
      <c r="E351" s="156" t="s">
        <v>16</v>
      </c>
      <c r="F351" s="324"/>
      <c r="G351" s="324"/>
      <c r="H351" s="144">
        <f t="shared" si="33"/>
        <v>0</v>
      </c>
      <c r="I351" s="46"/>
    </row>
    <row r="352" spans="1:9" s="47" customFormat="1" x14ac:dyDescent="0.2">
      <c r="A352" s="134"/>
      <c r="B352" s="155" t="s">
        <v>74</v>
      </c>
      <c r="C352" s="139" t="s">
        <v>1144</v>
      </c>
      <c r="D352" s="130">
        <v>178</v>
      </c>
      <c r="E352" s="85" t="s">
        <v>20</v>
      </c>
      <c r="F352" s="327"/>
      <c r="G352" s="327"/>
      <c r="H352" s="144">
        <f t="shared" si="33"/>
        <v>0</v>
      </c>
      <c r="I352" s="46"/>
    </row>
    <row r="353" spans="1:9" s="47" customFormat="1" x14ac:dyDescent="0.2">
      <c r="A353" s="134"/>
      <c r="B353" s="155" t="s">
        <v>325</v>
      </c>
      <c r="C353" s="139" t="s">
        <v>1145</v>
      </c>
      <c r="D353" s="130">
        <v>500</v>
      </c>
      <c r="E353" s="85" t="s">
        <v>20</v>
      </c>
      <c r="F353" s="327"/>
      <c r="G353" s="327"/>
      <c r="H353" s="144">
        <f t="shared" si="33"/>
        <v>0</v>
      </c>
      <c r="I353" s="46"/>
    </row>
    <row r="354" spans="1:9" s="47" customFormat="1" x14ac:dyDescent="0.2">
      <c r="A354" s="114"/>
      <c r="B354" s="115">
        <v>5</v>
      </c>
      <c r="C354" s="116" t="s">
        <v>50</v>
      </c>
      <c r="D354" s="117"/>
      <c r="E354" s="118"/>
      <c r="F354" s="126"/>
      <c r="G354" s="126"/>
      <c r="H354" s="144"/>
      <c r="I354" s="46"/>
    </row>
    <row r="355" spans="1:9" s="47" customFormat="1" x14ac:dyDescent="0.2">
      <c r="A355" s="131"/>
      <c r="B355" s="135" t="s">
        <v>34</v>
      </c>
      <c r="C355" s="132" t="s">
        <v>51</v>
      </c>
      <c r="D355" s="136"/>
      <c r="E355" s="85" t="s">
        <v>26</v>
      </c>
      <c r="F355" s="90"/>
      <c r="G355" s="90"/>
      <c r="H355" s="144"/>
      <c r="I355" s="46"/>
    </row>
    <row r="356" spans="1:9" s="47" customFormat="1" x14ac:dyDescent="0.2">
      <c r="A356" s="131"/>
      <c r="B356" s="135" t="s">
        <v>438</v>
      </c>
      <c r="C356" s="132" t="s">
        <v>96</v>
      </c>
      <c r="D356" s="130">
        <v>34</v>
      </c>
      <c r="E356" s="85" t="s">
        <v>16</v>
      </c>
      <c r="F356" s="327"/>
      <c r="G356" s="327"/>
      <c r="H356" s="144">
        <f t="shared" si="33"/>
        <v>0</v>
      </c>
      <c r="I356" s="46"/>
    </row>
    <row r="357" spans="1:9" s="47" customFormat="1" x14ac:dyDescent="0.2">
      <c r="A357" s="131"/>
      <c r="B357" s="135" t="s">
        <v>439</v>
      </c>
      <c r="C357" s="132" t="s">
        <v>112</v>
      </c>
      <c r="D357" s="130">
        <v>2550</v>
      </c>
      <c r="E357" s="85" t="s">
        <v>16</v>
      </c>
      <c r="F357" s="327"/>
      <c r="G357" s="327"/>
      <c r="H357" s="144">
        <f t="shared" si="33"/>
        <v>0</v>
      </c>
      <c r="I357" s="46"/>
    </row>
    <row r="358" spans="1:9" s="47" customFormat="1" x14ac:dyDescent="0.2">
      <c r="A358" s="131"/>
      <c r="B358" s="135" t="s">
        <v>440</v>
      </c>
      <c r="C358" s="15" t="s">
        <v>248</v>
      </c>
      <c r="D358" s="130">
        <v>150</v>
      </c>
      <c r="E358" s="85" t="s">
        <v>16</v>
      </c>
      <c r="F358" s="327"/>
      <c r="G358" s="327"/>
      <c r="H358" s="144">
        <f t="shared" si="33"/>
        <v>0</v>
      </c>
      <c r="I358" s="46"/>
    </row>
    <row r="359" spans="1:9" s="47" customFormat="1" x14ac:dyDescent="0.2">
      <c r="A359" s="131"/>
      <c r="B359" s="135" t="s">
        <v>441</v>
      </c>
      <c r="C359" s="139" t="s">
        <v>137</v>
      </c>
      <c r="D359" s="130">
        <v>180</v>
      </c>
      <c r="E359" s="145" t="s">
        <v>16</v>
      </c>
      <c r="F359" s="327"/>
      <c r="G359" s="327"/>
      <c r="H359" s="144">
        <f t="shared" si="33"/>
        <v>0</v>
      </c>
      <c r="I359" s="46"/>
    </row>
    <row r="360" spans="1:9" s="47" customFormat="1" x14ac:dyDescent="0.2">
      <c r="A360" s="131"/>
      <c r="B360" s="135" t="s">
        <v>442</v>
      </c>
      <c r="C360" s="160" t="s">
        <v>443</v>
      </c>
      <c r="D360" s="130">
        <v>2300</v>
      </c>
      <c r="E360" s="85" t="s">
        <v>16</v>
      </c>
      <c r="F360" s="327"/>
      <c r="G360" s="327"/>
      <c r="H360" s="144">
        <f t="shared" si="33"/>
        <v>0</v>
      </c>
      <c r="I360" s="46"/>
    </row>
    <row r="361" spans="1:9" s="47" customFormat="1" ht="25.5" x14ac:dyDescent="0.2">
      <c r="A361" s="131"/>
      <c r="B361" s="135" t="s">
        <v>444</v>
      </c>
      <c r="C361" s="160" t="s">
        <v>445</v>
      </c>
      <c r="D361" s="130">
        <v>2300</v>
      </c>
      <c r="E361" s="85" t="s">
        <v>16</v>
      </c>
      <c r="F361" s="327"/>
      <c r="G361" s="327"/>
      <c r="H361" s="144">
        <f t="shared" si="33"/>
        <v>0</v>
      </c>
      <c r="I361" s="46"/>
    </row>
    <row r="362" spans="1:9" s="47" customFormat="1" x14ac:dyDescent="0.2">
      <c r="A362" s="131"/>
      <c r="B362" s="135" t="s">
        <v>446</v>
      </c>
      <c r="C362" s="160" t="s">
        <v>447</v>
      </c>
      <c r="D362" s="130">
        <v>7</v>
      </c>
      <c r="E362" s="85" t="s">
        <v>16</v>
      </c>
      <c r="F362" s="327"/>
      <c r="G362" s="327"/>
      <c r="H362" s="144">
        <f t="shared" si="33"/>
        <v>0</v>
      </c>
      <c r="I362" s="46"/>
    </row>
    <row r="363" spans="1:9" s="47" customFormat="1" x14ac:dyDescent="0.2">
      <c r="A363" s="131"/>
      <c r="B363" s="135" t="s">
        <v>448</v>
      </c>
      <c r="C363" s="160" t="s">
        <v>449</v>
      </c>
      <c r="D363" s="130">
        <v>14</v>
      </c>
      <c r="E363" s="85" t="s">
        <v>16</v>
      </c>
      <c r="F363" s="327"/>
      <c r="G363" s="327"/>
      <c r="H363" s="144">
        <f t="shared" si="33"/>
        <v>0</v>
      </c>
      <c r="I363" s="46"/>
    </row>
    <row r="364" spans="1:9" s="47" customFormat="1" x14ac:dyDescent="0.2">
      <c r="A364" s="131"/>
      <c r="B364" s="135" t="s">
        <v>450</v>
      </c>
      <c r="C364" s="160" t="s">
        <v>451</v>
      </c>
      <c r="D364" s="130">
        <v>50</v>
      </c>
      <c r="E364" s="85" t="s">
        <v>16</v>
      </c>
      <c r="F364" s="327"/>
      <c r="G364" s="327"/>
      <c r="H364" s="144">
        <f t="shared" si="33"/>
        <v>0</v>
      </c>
      <c r="I364" s="46"/>
    </row>
    <row r="365" spans="1:9" s="47" customFormat="1" x14ac:dyDescent="0.2">
      <c r="A365" s="131"/>
      <c r="B365" s="135" t="s">
        <v>452</v>
      </c>
      <c r="C365" s="139" t="s">
        <v>1146</v>
      </c>
      <c r="D365" s="130">
        <v>17</v>
      </c>
      <c r="E365" s="145" t="s">
        <v>20</v>
      </c>
      <c r="F365" s="327"/>
      <c r="G365" s="327"/>
      <c r="H365" s="144">
        <f t="shared" si="33"/>
        <v>0</v>
      </c>
      <c r="I365" s="46"/>
    </row>
    <row r="366" spans="1:9" s="47" customFormat="1" x14ac:dyDescent="0.2">
      <c r="A366" s="131"/>
      <c r="B366" s="135" t="s">
        <v>197</v>
      </c>
      <c r="C366" s="139" t="s">
        <v>453</v>
      </c>
      <c r="D366" s="130"/>
      <c r="E366" s="133"/>
      <c r="F366" s="90"/>
      <c r="G366" s="94"/>
      <c r="H366" s="144"/>
      <c r="I366" s="46"/>
    </row>
    <row r="367" spans="1:9" s="47" customFormat="1" x14ac:dyDescent="0.2">
      <c r="A367" s="131"/>
      <c r="B367" s="147" t="s">
        <v>1341</v>
      </c>
      <c r="C367" s="27" t="s">
        <v>1147</v>
      </c>
      <c r="D367" s="130">
        <v>6</v>
      </c>
      <c r="E367" s="133" t="s">
        <v>20</v>
      </c>
      <c r="F367" s="327"/>
      <c r="G367" s="326"/>
      <c r="H367" s="144">
        <f t="shared" si="33"/>
        <v>0</v>
      </c>
      <c r="I367" s="46"/>
    </row>
    <row r="368" spans="1:9" s="47" customFormat="1" x14ac:dyDescent="0.2">
      <c r="A368" s="131"/>
      <c r="B368" s="147" t="s">
        <v>1342</v>
      </c>
      <c r="C368" s="27" t="s">
        <v>1148</v>
      </c>
      <c r="D368" s="130">
        <v>12</v>
      </c>
      <c r="E368" s="133" t="s">
        <v>20</v>
      </c>
      <c r="F368" s="327"/>
      <c r="G368" s="326"/>
      <c r="H368" s="144">
        <f t="shared" si="33"/>
        <v>0</v>
      </c>
      <c r="I368" s="46"/>
    </row>
    <row r="369" spans="1:9" s="47" customFormat="1" x14ac:dyDescent="0.2">
      <c r="A369" s="131"/>
      <c r="B369" s="147" t="s">
        <v>1343</v>
      </c>
      <c r="C369" s="139" t="s">
        <v>1149</v>
      </c>
      <c r="D369" s="130">
        <v>4</v>
      </c>
      <c r="E369" s="145" t="s">
        <v>20</v>
      </c>
      <c r="F369" s="327"/>
      <c r="G369" s="326"/>
      <c r="H369" s="144">
        <f t="shared" si="33"/>
        <v>0</v>
      </c>
      <c r="I369" s="46"/>
    </row>
    <row r="370" spans="1:9" s="47" customFormat="1" x14ac:dyDescent="0.2">
      <c r="A370" s="131"/>
      <c r="B370" s="135" t="s">
        <v>198</v>
      </c>
      <c r="C370" s="139" t="s">
        <v>454</v>
      </c>
      <c r="D370" s="130"/>
      <c r="E370" s="121"/>
      <c r="F370" s="90"/>
      <c r="G370" s="94"/>
      <c r="H370" s="144"/>
      <c r="I370" s="46"/>
    </row>
    <row r="371" spans="1:9" s="47" customFormat="1" x14ac:dyDescent="0.2">
      <c r="A371" s="134"/>
      <c r="B371" s="135" t="s">
        <v>1344</v>
      </c>
      <c r="C371" s="140" t="s">
        <v>1150</v>
      </c>
      <c r="D371" s="130">
        <v>220</v>
      </c>
      <c r="E371" s="158" t="s">
        <v>20</v>
      </c>
      <c r="F371" s="327"/>
      <c r="G371" s="327"/>
      <c r="H371" s="144">
        <f t="shared" si="33"/>
        <v>0</v>
      </c>
      <c r="I371" s="46"/>
    </row>
    <row r="372" spans="1:9" s="47" customFormat="1" x14ac:dyDescent="0.2">
      <c r="A372" s="134"/>
      <c r="B372" s="135" t="s">
        <v>1345</v>
      </c>
      <c r="C372" s="140" t="s">
        <v>1151</v>
      </c>
      <c r="D372" s="130">
        <v>325</v>
      </c>
      <c r="E372" s="158" t="s">
        <v>20</v>
      </c>
      <c r="F372" s="327"/>
      <c r="G372" s="327"/>
      <c r="H372" s="144">
        <f t="shared" si="33"/>
        <v>0</v>
      </c>
      <c r="I372" s="46"/>
    </row>
    <row r="373" spans="1:9" s="47" customFormat="1" x14ac:dyDescent="0.2">
      <c r="A373" s="134"/>
      <c r="B373" s="135" t="s">
        <v>1346</v>
      </c>
      <c r="C373" s="140" t="s">
        <v>158</v>
      </c>
      <c r="D373" s="130">
        <v>130</v>
      </c>
      <c r="E373" s="158" t="s">
        <v>17</v>
      </c>
      <c r="F373" s="327"/>
      <c r="G373" s="327"/>
      <c r="H373" s="144">
        <f t="shared" si="33"/>
        <v>0</v>
      </c>
      <c r="I373" s="46"/>
    </row>
    <row r="374" spans="1:9" s="47" customFormat="1" x14ac:dyDescent="0.2">
      <c r="A374" s="114"/>
      <c r="B374" s="115">
        <v>6</v>
      </c>
      <c r="C374" s="116" t="s">
        <v>52</v>
      </c>
      <c r="D374" s="117"/>
      <c r="E374" s="118"/>
      <c r="F374" s="126"/>
      <c r="G374" s="126"/>
      <c r="H374" s="144"/>
      <c r="I374" s="46"/>
    </row>
    <row r="375" spans="1:9" s="47" customFormat="1" x14ac:dyDescent="0.2">
      <c r="A375" s="131"/>
      <c r="B375" s="135" t="s">
        <v>35</v>
      </c>
      <c r="C375" s="132" t="s">
        <v>1099</v>
      </c>
      <c r="D375" s="130">
        <v>950</v>
      </c>
      <c r="E375" s="145" t="s">
        <v>16</v>
      </c>
      <c r="F375" s="327"/>
      <c r="G375" s="327"/>
      <c r="H375" s="144">
        <f t="shared" si="33"/>
        <v>0</v>
      </c>
      <c r="I375" s="46"/>
    </row>
    <row r="376" spans="1:9" s="47" customFormat="1" x14ac:dyDescent="0.2">
      <c r="A376" s="131"/>
      <c r="B376" s="135" t="s">
        <v>455</v>
      </c>
      <c r="C376" s="132" t="s">
        <v>1100</v>
      </c>
      <c r="D376" s="130">
        <v>950</v>
      </c>
      <c r="E376" s="145" t="s">
        <v>16</v>
      </c>
      <c r="F376" s="327"/>
      <c r="G376" s="327"/>
      <c r="H376" s="144">
        <f t="shared" si="33"/>
        <v>0</v>
      </c>
      <c r="I376" s="46"/>
    </row>
    <row r="377" spans="1:9" s="47" customFormat="1" x14ac:dyDescent="0.2">
      <c r="A377" s="131"/>
      <c r="B377" s="135" t="s">
        <v>456</v>
      </c>
      <c r="C377" s="132" t="s">
        <v>1101</v>
      </c>
      <c r="D377" s="130">
        <v>950</v>
      </c>
      <c r="E377" s="145" t="s">
        <v>16</v>
      </c>
      <c r="F377" s="327"/>
      <c r="G377" s="327"/>
      <c r="H377" s="144">
        <f t="shared" si="33"/>
        <v>0</v>
      </c>
      <c r="I377" s="46"/>
    </row>
    <row r="378" spans="1:9" s="47" customFormat="1" x14ac:dyDescent="0.2">
      <c r="A378" s="131"/>
      <c r="B378" s="135" t="s">
        <v>457</v>
      </c>
      <c r="C378" s="139" t="s">
        <v>1103</v>
      </c>
      <c r="D378" s="130">
        <v>220</v>
      </c>
      <c r="E378" s="145" t="s">
        <v>16</v>
      </c>
      <c r="F378" s="327"/>
      <c r="G378" s="327"/>
      <c r="H378" s="144">
        <f t="shared" si="33"/>
        <v>0</v>
      </c>
      <c r="I378" s="46"/>
    </row>
    <row r="379" spans="1:9" s="47" customFormat="1" x14ac:dyDescent="0.2">
      <c r="A379" s="131"/>
      <c r="B379" s="135" t="s">
        <v>458</v>
      </c>
      <c r="C379" s="160" t="s">
        <v>1152</v>
      </c>
      <c r="D379" s="130">
        <v>21</v>
      </c>
      <c r="E379" s="85" t="s">
        <v>16</v>
      </c>
      <c r="F379" s="327"/>
      <c r="G379" s="327"/>
      <c r="H379" s="144">
        <f t="shared" si="33"/>
        <v>0</v>
      </c>
      <c r="I379" s="46"/>
    </row>
    <row r="380" spans="1:9" s="47" customFormat="1" x14ac:dyDescent="0.2">
      <c r="A380" s="131"/>
      <c r="B380" s="135" t="s">
        <v>459</v>
      </c>
      <c r="C380" s="160" t="s">
        <v>1153</v>
      </c>
      <c r="D380" s="130">
        <v>70</v>
      </c>
      <c r="E380" s="85" t="s">
        <v>16</v>
      </c>
      <c r="F380" s="327"/>
      <c r="G380" s="327"/>
      <c r="H380" s="144">
        <f t="shared" si="33"/>
        <v>0</v>
      </c>
      <c r="I380" s="46"/>
    </row>
    <row r="381" spans="1:9" s="47" customFormat="1" x14ac:dyDescent="0.2">
      <c r="A381" s="131"/>
      <c r="B381" s="135" t="s">
        <v>460</v>
      </c>
      <c r="C381" s="157" t="s">
        <v>1104</v>
      </c>
      <c r="D381" s="130">
        <v>100</v>
      </c>
      <c r="E381" s="158" t="s">
        <v>20</v>
      </c>
      <c r="F381" s="327"/>
      <c r="G381" s="327"/>
      <c r="H381" s="144">
        <f t="shared" si="33"/>
        <v>0</v>
      </c>
      <c r="I381" s="46"/>
    </row>
    <row r="382" spans="1:9" s="47" customFormat="1" x14ac:dyDescent="0.2">
      <c r="A382" s="131"/>
      <c r="B382" s="135" t="s">
        <v>461</v>
      </c>
      <c r="C382" s="15" t="s">
        <v>1154</v>
      </c>
      <c r="D382" s="130">
        <v>23</v>
      </c>
      <c r="E382" s="158" t="s">
        <v>20</v>
      </c>
      <c r="F382" s="327"/>
      <c r="G382" s="327"/>
      <c r="H382" s="144">
        <f t="shared" si="33"/>
        <v>0</v>
      </c>
      <c r="I382" s="46"/>
    </row>
    <row r="383" spans="1:9" s="47" customFormat="1" x14ac:dyDescent="0.2">
      <c r="A383" s="131"/>
      <c r="B383" s="135" t="s">
        <v>462</v>
      </c>
      <c r="C383" s="15" t="s">
        <v>1155</v>
      </c>
      <c r="D383" s="130">
        <v>33</v>
      </c>
      <c r="E383" s="158" t="s">
        <v>20</v>
      </c>
      <c r="F383" s="327"/>
      <c r="G383" s="327"/>
      <c r="H383" s="144">
        <f t="shared" si="33"/>
        <v>0</v>
      </c>
      <c r="I383" s="46"/>
    </row>
    <row r="384" spans="1:9" s="47" customFormat="1" x14ac:dyDescent="0.2">
      <c r="A384" s="131"/>
      <c r="B384" s="135" t="s">
        <v>463</v>
      </c>
      <c r="C384" s="15" t="s">
        <v>1156</v>
      </c>
      <c r="D384" s="130">
        <v>35</v>
      </c>
      <c r="E384" s="158" t="s">
        <v>20</v>
      </c>
      <c r="F384" s="327"/>
      <c r="G384" s="327"/>
      <c r="H384" s="144">
        <f t="shared" si="33"/>
        <v>0</v>
      </c>
      <c r="I384" s="46"/>
    </row>
    <row r="385" spans="1:9" s="47" customFormat="1" x14ac:dyDescent="0.2">
      <c r="A385" s="114"/>
      <c r="B385" s="115">
        <v>7</v>
      </c>
      <c r="C385" s="116" t="s">
        <v>53</v>
      </c>
      <c r="D385" s="117"/>
      <c r="E385" s="118"/>
      <c r="F385" s="119"/>
      <c r="G385" s="119"/>
      <c r="H385" s="144"/>
      <c r="I385" s="46"/>
    </row>
    <row r="386" spans="1:9" s="47" customFormat="1" x14ac:dyDescent="0.2">
      <c r="A386" s="131"/>
      <c r="B386" s="129" t="s">
        <v>0</v>
      </c>
      <c r="C386" s="157" t="s">
        <v>64</v>
      </c>
      <c r="D386" s="136"/>
      <c r="E386" s="85"/>
      <c r="F386" s="159"/>
      <c r="G386" s="159"/>
      <c r="H386" s="144"/>
      <c r="I386" s="46"/>
    </row>
    <row r="387" spans="1:9" s="47" customFormat="1" x14ac:dyDescent="0.2">
      <c r="A387" s="131"/>
      <c r="B387" s="135" t="s">
        <v>464</v>
      </c>
      <c r="C387" s="160" t="s">
        <v>465</v>
      </c>
      <c r="D387" s="130">
        <v>4</v>
      </c>
      <c r="E387" s="158" t="s">
        <v>39</v>
      </c>
      <c r="F387" s="327"/>
      <c r="G387" s="327"/>
      <c r="H387" s="144">
        <f t="shared" si="33"/>
        <v>0</v>
      </c>
      <c r="I387" s="46"/>
    </row>
    <row r="388" spans="1:9" s="47" customFormat="1" x14ac:dyDescent="0.2">
      <c r="A388" s="131"/>
      <c r="B388" s="135" t="s">
        <v>466</v>
      </c>
      <c r="C388" s="139" t="s">
        <v>118</v>
      </c>
      <c r="D388" s="130">
        <v>4</v>
      </c>
      <c r="E388" s="158" t="s">
        <v>39</v>
      </c>
      <c r="F388" s="327"/>
      <c r="G388" s="327"/>
      <c r="H388" s="144">
        <f t="shared" si="33"/>
        <v>0</v>
      </c>
      <c r="I388" s="46"/>
    </row>
    <row r="389" spans="1:9" s="47" customFormat="1" x14ac:dyDescent="0.2">
      <c r="A389" s="131"/>
      <c r="B389" s="135" t="s">
        <v>467</v>
      </c>
      <c r="C389" s="139" t="s">
        <v>468</v>
      </c>
      <c r="D389" s="130">
        <v>1</v>
      </c>
      <c r="E389" s="158" t="s">
        <v>39</v>
      </c>
      <c r="F389" s="327"/>
      <c r="G389" s="327"/>
      <c r="H389" s="144">
        <f t="shared" si="33"/>
        <v>0</v>
      </c>
      <c r="I389" s="46"/>
    </row>
    <row r="390" spans="1:9" s="47" customFormat="1" x14ac:dyDescent="0.2">
      <c r="A390" s="131"/>
      <c r="B390" s="135" t="s">
        <v>469</v>
      </c>
      <c r="C390" s="139" t="s">
        <v>470</v>
      </c>
      <c r="D390" s="130">
        <v>1</v>
      </c>
      <c r="E390" s="158" t="s">
        <v>39</v>
      </c>
      <c r="F390" s="327"/>
      <c r="G390" s="327"/>
      <c r="H390" s="144">
        <f t="shared" si="33"/>
        <v>0</v>
      </c>
      <c r="I390" s="46"/>
    </row>
    <row r="391" spans="1:9" s="47" customFormat="1" x14ac:dyDescent="0.2">
      <c r="A391" s="131"/>
      <c r="B391" s="135" t="s">
        <v>471</v>
      </c>
      <c r="C391" s="27" t="s">
        <v>472</v>
      </c>
      <c r="D391" s="130">
        <v>1</v>
      </c>
      <c r="E391" s="158" t="s">
        <v>39</v>
      </c>
      <c r="F391" s="327"/>
      <c r="G391" s="327"/>
      <c r="H391" s="144">
        <f t="shared" si="33"/>
        <v>0</v>
      </c>
      <c r="I391" s="46"/>
    </row>
    <row r="392" spans="1:9" s="47" customFormat="1" x14ac:dyDescent="0.2">
      <c r="A392" s="131"/>
      <c r="B392" s="135" t="s">
        <v>1</v>
      </c>
      <c r="C392" s="161" t="s">
        <v>193</v>
      </c>
      <c r="D392" s="136"/>
      <c r="E392" s="85"/>
      <c r="F392" s="159"/>
      <c r="G392" s="159"/>
      <c r="H392" s="144"/>
      <c r="I392" s="46"/>
    </row>
    <row r="393" spans="1:9" s="47" customFormat="1" x14ac:dyDescent="0.2">
      <c r="A393" s="131"/>
      <c r="B393" s="135" t="s">
        <v>473</v>
      </c>
      <c r="C393" s="27" t="s">
        <v>474</v>
      </c>
      <c r="D393" s="130"/>
      <c r="E393" s="145"/>
      <c r="F393" s="90"/>
      <c r="G393" s="90"/>
      <c r="H393" s="144"/>
      <c r="I393" s="46"/>
    </row>
    <row r="394" spans="1:9" s="47" customFormat="1" x14ac:dyDescent="0.2">
      <c r="A394" s="131"/>
      <c r="B394" s="147" t="s">
        <v>475</v>
      </c>
      <c r="C394" s="160" t="s">
        <v>1157</v>
      </c>
      <c r="D394" s="130">
        <v>13</v>
      </c>
      <c r="E394" s="133" t="s">
        <v>16</v>
      </c>
      <c r="F394" s="327"/>
      <c r="G394" s="327"/>
      <c r="H394" s="144">
        <f t="shared" si="33"/>
        <v>0</v>
      </c>
      <c r="I394" s="46"/>
    </row>
    <row r="395" spans="1:9" s="47" customFormat="1" x14ac:dyDescent="0.2">
      <c r="A395" s="131"/>
      <c r="B395" s="147" t="s">
        <v>476</v>
      </c>
      <c r="C395" s="160" t="s">
        <v>1158</v>
      </c>
      <c r="D395" s="130">
        <v>13</v>
      </c>
      <c r="E395" s="133" t="s">
        <v>16</v>
      </c>
      <c r="F395" s="327"/>
      <c r="G395" s="327"/>
      <c r="H395" s="144">
        <f t="shared" si="33"/>
        <v>0</v>
      </c>
      <c r="I395" s="46"/>
    </row>
    <row r="396" spans="1:9" s="47" customFormat="1" x14ac:dyDescent="0.2">
      <c r="A396" s="131"/>
      <c r="B396" s="147" t="s">
        <v>477</v>
      </c>
      <c r="C396" s="160" t="s">
        <v>1159</v>
      </c>
      <c r="D396" s="130">
        <v>4</v>
      </c>
      <c r="E396" s="133" t="s">
        <v>16</v>
      </c>
      <c r="F396" s="327"/>
      <c r="G396" s="327"/>
      <c r="H396" s="144">
        <f t="shared" si="33"/>
        <v>0</v>
      </c>
      <c r="I396" s="46"/>
    </row>
    <row r="397" spans="1:9" s="47" customFormat="1" x14ac:dyDescent="0.2">
      <c r="A397" s="131"/>
      <c r="B397" s="147" t="s">
        <v>478</v>
      </c>
      <c r="C397" s="160" t="s">
        <v>1160</v>
      </c>
      <c r="D397" s="130">
        <v>8</v>
      </c>
      <c r="E397" s="133" t="s">
        <v>16</v>
      </c>
      <c r="F397" s="327"/>
      <c r="G397" s="327"/>
      <c r="H397" s="144">
        <f t="shared" si="33"/>
        <v>0</v>
      </c>
      <c r="I397" s="46"/>
    </row>
    <row r="398" spans="1:9" s="47" customFormat="1" x14ac:dyDescent="0.2">
      <c r="A398" s="131"/>
      <c r="B398" s="147" t="s">
        <v>479</v>
      </c>
      <c r="C398" s="160" t="s">
        <v>1161</v>
      </c>
      <c r="D398" s="130">
        <v>9</v>
      </c>
      <c r="E398" s="133" t="s">
        <v>16</v>
      </c>
      <c r="F398" s="327"/>
      <c r="G398" s="327"/>
      <c r="H398" s="144">
        <f t="shared" si="33"/>
        <v>0</v>
      </c>
      <c r="I398" s="46"/>
    </row>
    <row r="399" spans="1:9" s="47" customFormat="1" x14ac:dyDescent="0.2">
      <c r="A399" s="131"/>
      <c r="B399" s="135" t="s">
        <v>122</v>
      </c>
      <c r="C399" s="139" t="s">
        <v>113</v>
      </c>
      <c r="D399" s="136"/>
      <c r="E399" s="85"/>
      <c r="F399" s="30"/>
      <c r="G399" s="30"/>
      <c r="H399" s="144"/>
      <c r="I399" s="46"/>
    </row>
    <row r="400" spans="1:9" s="47" customFormat="1" x14ac:dyDescent="0.2">
      <c r="A400" s="131"/>
      <c r="B400" s="135" t="s">
        <v>480</v>
      </c>
      <c r="C400" s="160" t="s">
        <v>1162</v>
      </c>
      <c r="D400" s="130">
        <v>1</v>
      </c>
      <c r="E400" s="158" t="s">
        <v>39</v>
      </c>
      <c r="F400" s="327"/>
      <c r="G400" s="327"/>
      <c r="H400" s="144">
        <f t="shared" si="33"/>
        <v>0</v>
      </c>
      <c r="I400" s="46"/>
    </row>
    <row r="401" spans="1:9" s="47" customFormat="1" x14ac:dyDescent="0.2">
      <c r="A401" s="131"/>
      <c r="B401" s="135" t="s">
        <v>481</v>
      </c>
      <c r="C401" s="160" t="s">
        <v>1163</v>
      </c>
      <c r="D401" s="130">
        <v>1</v>
      </c>
      <c r="E401" s="158" t="s">
        <v>39</v>
      </c>
      <c r="F401" s="327"/>
      <c r="G401" s="327"/>
      <c r="H401" s="144">
        <f t="shared" si="33"/>
        <v>0</v>
      </c>
      <c r="I401" s="46"/>
    </row>
    <row r="402" spans="1:9" s="47" customFormat="1" x14ac:dyDescent="0.2">
      <c r="A402" s="131"/>
      <c r="B402" s="135" t="s">
        <v>482</v>
      </c>
      <c r="C402" s="160" t="s">
        <v>1164</v>
      </c>
      <c r="D402" s="130">
        <v>2</v>
      </c>
      <c r="E402" s="158" t="s">
        <v>39</v>
      </c>
      <c r="F402" s="327"/>
      <c r="G402" s="327"/>
      <c r="H402" s="144">
        <f t="shared" si="33"/>
        <v>0</v>
      </c>
      <c r="I402" s="46"/>
    </row>
    <row r="403" spans="1:9" s="47" customFormat="1" x14ac:dyDescent="0.2">
      <c r="A403" s="131"/>
      <c r="B403" s="135" t="s">
        <v>483</v>
      </c>
      <c r="C403" s="160" t="s">
        <v>1165</v>
      </c>
      <c r="D403" s="130">
        <v>1</v>
      </c>
      <c r="E403" s="158" t="s">
        <v>39</v>
      </c>
      <c r="F403" s="327"/>
      <c r="G403" s="327"/>
      <c r="H403" s="144">
        <f t="shared" si="33"/>
        <v>0</v>
      </c>
      <c r="I403" s="46"/>
    </row>
    <row r="404" spans="1:9" s="47" customFormat="1" x14ac:dyDescent="0.2">
      <c r="A404" s="131"/>
      <c r="B404" s="135" t="s">
        <v>484</v>
      </c>
      <c r="C404" s="27" t="s">
        <v>1166</v>
      </c>
      <c r="D404" s="130">
        <v>1</v>
      </c>
      <c r="E404" s="158" t="s">
        <v>39</v>
      </c>
      <c r="F404" s="327"/>
      <c r="G404" s="327"/>
      <c r="H404" s="144">
        <f t="shared" si="33"/>
        <v>0</v>
      </c>
      <c r="I404" s="46"/>
    </row>
    <row r="405" spans="1:9" s="47" customFormat="1" ht="25.5" x14ac:dyDescent="0.2">
      <c r="A405" s="131"/>
      <c r="B405" s="135" t="s">
        <v>485</v>
      </c>
      <c r="C405" s="160" t="s">
        <v>486</v>
      </c>
      <c r="D405" s="130">
        <v>23</v>
      </c>
      <c r="E405" s="158" t="s">
        <v>39</v>
      </c>
      <c r="F405" s="327"/>
      <c r="G405" s="327"/>
      <c r="H405" s="144">
        <f t="shared" si="33"/>
        <v>0</v>
      </c>
      <c r="I405" s="46"/>
    </row>
    <row r="406" spans="1:9" s="47" customFormat="1" ht="25.5" x14ac:dyDescent="0.2">
      <c r="A406" s="131"/>
      <c r="B406" s="135" t="s">
        <v>487</v>
      </c>
      <c r="C406" s="160" t="s">
        <v>488</v>
      </c>
      <c r="D406" s="130">
        <v>5</v>
      </c>
      <c r="E406" s="158" t="s">
        <v>39</v>
      </c>
      <c r="F406" s="327"/>
      <c r="G406" s="327"/>
      <c r="H406" s="144">
        <f t="shared" si="33"/>
        <v>0</v>
      </c>
      <c r="I406" s="46"/>
    </row>
    <row r="407" spans="1:9" s="47" customFormat="1" x14ac:dyDescent="0.2">
      <c r="A407" s="114"/>
      <c r="B407" s="115">
        <v>8</v>
      </c>
      <c r="C407" s="116" t="s">
        <v>54</v>
      </c>
      <c r="D407" s="117"/>
      <c r="E407" s="118"/>
      <c r="F407" s="119"/>
      <c r="G407" s="119"/>
      <c r="H407" s="144"/>
      <c r="I407" s="46"/>
    </row>
    <row r="408" spans="1:9" s="47" customFormat="1" x14ac:dyDescent="0.2">
      <c r="A408" s="131"/>
      <c r="B408" s="164" t="s">
        <v>2</v>
      </c>
      <c r="C408" s="132" t="s">
        <v>65</v>
      </c>
      <c r="D408" s="117"/>
      <c r="E408" s="118"/>
      <c r="F408" s="119"/>
      <c r="G408" s="119"/>
      <c r="H408" s="144"/>
      <c r="I408" s="46"/>
    </row>
    <row r="409" spans="1:9" s="47" customFormat="1" x14ac:dyDescent="0.2">
      <c r="A409" s="131"/>
      <c r="B409" s="135" t="s">
        <v>75</v>
      </c>
      <c r="C409" s="157" t="s">
        <v>1167</v>
      </c>
      <c r="D409" s="130">
        <v>10</v>
      </c>
      <c r="E409" s="158" t="s">
        <v>17</v>
      </c>
      <c r="F409" s="327"/>
      <c r="G409" s="327"/>
      <c r="H409" s="144">
        <f t="shared" si="33"/>
        <v>0</v>
      </c>
      <c r="I409" s="46"/>
    </row>
    <row r="410" spans="1:9" s="47" customFormat="1" x14ac:dyDescent="0.2">
      <c r="A410" s="131"/>
      <c r="B410" s="135" t="s">
        <v>76</v>
      </c>
      <c r="C410" s="157" t="s">
        <v>1168</v>
      </c>
      <c r="D410" s="130">
        <v>1</v>
      </c>
      <c r="E410" s="156" t="s">
        <v>39</v>
      </c>
      <c r="F410" s="327"/>
      <c r="G410" s="327"/>
      <c r="H410" s="144">
        <f t="shared" si="33"/>
        <v>0</v>
      </c>
      <c r="I410" s="46"/>
    </row>
    <row r="411" spans="1:9" s="47" customFormat="1" ht="25.5" x14ac:dyDescent="0.2">
      <c r="A411" s="131"/>
      <c r="B411" s="135" t="s">
        <v>192</v>
      </c>
      <c r="C411" s="15" t="s">
        <v>1169</v>
      </c>
      <c r="D411" s="130">
        <v>4</v>
      </c>
      <c r="E411" s="85" t="s">
        <v>17</v>
      </c>
      <c r="F411" s="327"/>
      <c r="G411" s="327"/>
      <c r="H411" s="144">
        <f t="shared" si="33"/>
        <v>0</v>
      </c>
      <c r="I411" s="46"/>
    </row>
    <row r="412" spans="1:9" s="47" customFormat="1" x14ac:dyDescent="0.2">
      <c r="A412" s="131"/>
      <c r="B412" s="135" t="s">
        <v>209</v>
      </c>
      <c r="C412" s="15" t="s">
        <v>489</v>
      </c>
      <c r="D412" s="130">
        <v>33</v>
      </c>
      <c r="E412" s="158" t="s">
        <v>17</v>
      </c>
      <c r="F412" s="327"/>
      <c r="G412" s="327"/>
      <c r="H412" s="144">
        <f t="shared" ref="H412" si="34">SUM(F412,G412)*D412</f>
        <v>0</v>
      </c>
      <c r="I412" s="46"/>
    </row>
    <row r="413" spans="1:9" s="47" customFormat="1" x14ac:dyDescent="0.2">
      <c r="A413" s="114"/>
      <c r="B413" s="115">
        <v>9</v>
      </c>
      <c r="C413" s="116" t="s">
        <v>31</v>
      </c>
      <c r="D413" s="117"/>
      <c r="E413" s="118"/>
      <c r="F413" s="119"/>
      <c r="G413" s="119"/>
      <c r="H413" s="144"/>
      <c r="I413" s="46"/>
    </row>
    <row r="414" spans="1:9" s="47" customFormat="1" x14ac:dyDescent="0.2">
      <c r="A414" s="131"/>
      <c r="B414" s="135" t="s">
        <v>36</v>
      </c>
      <c r="C414" s="15" t="s">
        <v>1085</v>
      </c>
      <c r="D414" s="130">
        <v>900</v>
      </c>
      <c r="E414" s="85" t="s">
        <v>16</v>
      </c>
      <c r="F414" s="327"/>
      <c r="G414" s="327"/>
      <c r="H414" s="144">
        <f t="shared" ref="H414:H474" si="35">SUM(F414,G414)*D414</f>
        <v>0</v>
      </c>
      <c r="I414" s="46"/>
    </row>
    <row r="415" spans="1:9" s="47" customFormat="1" x14ac:dyDescent="0.2">
      <c r="A415" s="131"/>
      <c r="B415" s="135" t="s">
        <v>490</v>
      </c>
      <c r="C415" s="15" t="s">
        <v>1086</v>
      </c>
      <c r="D415" s="130">
        <v>1700</v>
      </c>
      <c r="E415" s="85" t="s">
        <v>16</v>
      </c>
      <c r="F415" s="327"/>
      <c r="G415" s="327"/>
      <c r="H415" s="144">
        <f t="shared" si="35"/>
        <v>0</v>
      </c>
      <c r="I415" s="46"/>
    </row>
    <row r="416" spans="1:9" s="47" customFormat="1" x14ac:dyDescent="0.2">
      <c r="A416" s="134"/>
      <c r="B416" s="135" t="s">
        <v>491</v>
      </c>
      <c r="C416" s="139" t="s">
        <v>1087</v>
      </c>
      <c r="D416" s="130">
        <v>370</v>
      </c>
      <c r="E416" s="85" t="s">
        <v>16</v>
      </c>
      <c r="F416" s="327"/>
      <c r="G416" s="327"/>
      <c r="H416" s="144">
        <f t="shared" si="35"/>
        <v>0</v>
      </c>
      <c r="I416" s="46"/>
    </row>
    <row r="417" spans="1:9" s="47" customFormat="1" x14ac:dyDescent="0.2">
      <c r="A417" s="114"/>
      <c r="B417" s="135" t="s">
        <v>492</v>
      </c>
      <c r="C417" s="132" t="s">
        <v>1088</v>
      </c>
      <c r="D417" s="130">
        <v>60</v>
      </c>
      <c r="E417" s="158" t="s">
        <v>16</v>
      </c>
      <c r="F417" s="327"/>
      <c r="G417" s="327"/>
      <c r="H417" s="144">
        <f t="shared" si="35"/>
        <v>0</v>
      </c>
      <c r="I417" s="46"/>
    </row>
    <row r="418" spans="1:9" s="47" customFormat="1" x14ac:dyDescent="0.2">
      <c r="A418" s="91"/>
      <c r="B418" s="135" t="s">
        <v>493</v>
      </c>
      <c r="C418" s="15" t="s">
        <v>1089</v>
      </c>
      <c r="D418" s="130">
        <v>110</v>
      </c>
      <c r="E418" s="121" t="s">
        <v>16</v>
      </c>
      <c r="F418" s="327"/>
      <c r="G418" s="327"/>
      <c r="H418" s="144">
        <f t="shared" si="35"/>
        <v>0</v>
      </c>
      <c r="I418" s="46"/>
    </row>
    <row r="419" spans="1:9" s="47" customFormat="1" x14ac:dyDescent="0.2">
      <c r="A419" s="91"/>
      <c r="B419" s="135" t="s">
        <v>494</v>
      </c>
      <c r="C419" s="27" t="s">
        <v>1090</v>
      </c>
      <c r="D419" s="130">
        <v>10</v>
      </c>
      <c r="E419" s="121" t="s">
        <v>16</v>
      </c>
      <c r="F419" s="327"/>
      <c r="G419" s="327"/>
      <c r="H419" s="144">
        <f t="shared" si="35"/>
        <v>0</v>
      </c>
      <c r="I419" s="46"/>
    </row>
    <row r="420" spans="1:9" s="47" customFormat="1" x14ac:dyDescent="0.2">
      <c r="A420" s="91"/>
      <c r="B420" s="135" t="s">
        <v>495</v>
      </c>
      <c r="C420" s="27" t="s">
        <v>1091</v>
      </c>
      <c r="D420" s="130">
        <v>100</v>
      </c>
      <c r="E420" s="121" t="s">
        <v>16</v>
      </c>
      <c r="F420" s="327"/>
      <c r="G420" s="327"/>
      <c r="H420" s="144">
        <f t="shared" si="35"/>
        <v>0</v>
      </c>
      <c r="I420" s="46"/>
    </row>
    <row r="421" spans="1:9" s="47" customFormat="1" x14ac:dyDescent="0.2">
      <c r="A421" s="91"/>
      <c r="B421" s="135" t="s">
        <v>496</v>
      </c>
      <c r="C421" s="27" t="s">
        <v>1092</v>
      </c>
      <c r="D421" s="130">
        <v>30</v>
      </c>
      <c r="E421" s="121" t="s">
        <v>16</v>
      </c>
      <c r="F421" s="327"/>
      <c r="G421" s="327"/>
      <c r="H421" s="144">
        <f t="shared" si="35"/>
        <v>0</v>
      </c>
      <c r="I421" s="46"/>
    </row>
    <row r="422" spans="1:9" s="47" customFormat="1" x14ac:dyDescent="0.2">
      <c r="A422" s="114"/>
      <c r="B422" s="122">
        <v>10</v>
      </c>
      <c r="C422" s="123" t="s">
        <v>85</v>
      </c>
      <c r="D422" s="124"/>
      <c r="E422" s="125"/>
      <c r="F422" s="126"/>
      <c r="G422" s="126"/>
      <c r="H422" s="144"/>
      <c r="I422" s="46"/>
    </row>
    <row r="423" spans="1:9" s="47" customFormat="1" x14ac:dyDescent="0.2">
      <c r="A423" s="131"/>
      <c r="B423" s="83" t="s">
        <v>101</v>
      </c>
      <c r="C423" s="27" t="s">
        <v>124</v>
      </c>
      <c r="D423" s="130"/>
      <c r="E423" s="121"/>
      <c r="F423" s="90"/>
      <c r="G423" s="90"/>
      <c r="H423" s="144"/>
      <c r="I423" s="46"/>
    </row>
    <row r="424" spans="1:9" s="47" customFormat="1" x14ac:dyDescent="0.2">
      <c r="A424" s="131"/>
      <c r="B424" s="83" t="s">
        <v>497</v>
      </c>
      <c r="C424" s="27" t="s">
        <v>1170</v>
      </c>
      <c r="D424" s="130">
        <v>9</v>
      </c>
      <c r="E424" s="121" t="s">
        <v>17</v>
      </c>
      <c r="F424" s="327"/>
      <c r="G424" s="327"/>
      <c r="H424" s="144">
        <f t="shared" si="35"/>
        <v>0</v>
      </c>
      <c r="I424" s="46"/>
    </row>
    <row r="425" spans="1:9" s="47" customFormat="1" x14ac:dyDescent="0.2">
      <c r="A425" s="134"/>
      <c r="B425" s="83" t="s">
        <v>498</v>
      </c>
      <c r="C425" s="27" t="s">
        <v>1171</v>
      </c>
      <c r="D425" s="84">
        <v>3</v>
      </c>
      <c r="E425" s="166" t="s">
        <v>17</v>
      </c>
      <c r="F425" s="327"/>
      <c r="G425" s="327"/>
      <c r="H425" s="144">
        <f t="shared" si="35"/>
        <v>0</v>
      </c>
      <c r="I425" s="46"/>
    </row>
    <row r="426" spans="1:9" s="47" customFormat="1" x14ac:dyDescent="0.2">
      <c r="A426" s="134"/>
      <c r="B426" s="83" t="s">
        <v>499</v>
      </c>
      <c r="C426" s="27" t="s">
        <v>1172</v>
      </c>
      <c r="D426" s="84">
        <v>1</v>
      </c>
      <c r="E426" s="166" t="s">
        <v>17</v>
      </c>
      <c r="F426" s="327"/>
      <c r="G426" s="327"/>
      <c r="H426" s="144">
        <f t="shared" si="35"/>
        <v>0</v>
      </c>
      <c r="I426" s="46"/>
    </row>
    <row r="427" spans="1:9" s="47" customFormat="1" x14ac:dyDescent="0.2">
      <c r="A427" s="134"/>
      <c r="B427" s="83" t="s">
        <v>500</v>
      </c>
      <c r="C427" s="27" t="s">
        <v>1173</v>
      </c>
      <c r="D427" s="84">
        <v>1</v>
      </c>
      <c r="E427" s="166" t="s">
        <v>17</v>
      </c>
      <c r="F427" s="327"/>
      <c r="G427" s="327"/>
      <c r="H427" s="144">
        <f t="shared" si="35"/>
        <v>0</v>
      </c>
      <c r="I427" s="46"/>
    </row>
    <row r="428" spans="1:9" s="47" customFormat="1" x14ac:dyDescent="0.2">
      <c r="A428" s="134"/>
      <c r="B428" s="83" t="s">
        <v>501</v>
      </c>
      <c r="C428" s="27" t="s">
        <v>1174</v>
      </c>
      <c r="D428" s="84">
        <v>1</v>
      </c>
      <c r="E428" s="166" t="s">
        <v>17</v>
      </c>
      <c r="F428" s="327"/>
      <c r="G428" s="327"/>
      <c r="H428" s="144">
        <f t="shared" si="35"/>
        <v>0</v>
      </c>
      <c r="I428" s="46"/>
    </row>
    <row r="429" spans="1:9" s="47" customFormat="1" x14ac:dyDescent="0.2">
      <c r="A429" s="134"/>
      <c r="B429" s="83" t="s">
        <v>502</v>
      </c>
      <c r="C429" s="27" t="s">
        <v>1175</v>
      </c>
      <c r="D429" s="84">
        <v>1</v>
      </c>
      <c r="E429" s="166" t="s">
        <v>17</v>
      </c>
      <c r="F429" s="327"/>
      <c r="G429" s="327"/>
      <c r="H429" s="144">
        <f t="shared" si="35"/>
        <v>0</v>
      </c>
      <c r="I429" s="46"/>
    </row>
    <row r="430" spans="1:9" s="47" customFormat="1" x14ac:dyDescent="0.2">
      <c r="A430" s="134"/>
      <c r="B430" s="83" t="s">
        <v>503</v>
      </c>
      <c r="C430" s="27" t="s">
        <v>1176</v>
      </c>
      <c r="D430" s="84">
        <v>1</v>
      </c>
      <c r="E430" s="166" t="s">
        <v>17</v>
      </c>
      <c r="F430" s="327"/>
      <c r="G430" s="327"/>
      <c r="H430" s="144">
        <f t="shared" si="35"/>
        <v>0</v>
      </c>
      <c r="I430" s="46"/>
    </row>
    <row r="431" spans="1:9" s="47" customFormat="1" x14ac:dyDescent="0.2">
      <c r="A431" s="131"/>
      <c r="B431" s="83" t="s">
        <v>504</v>
      </c>
      <c r="C431" s="27" t="s">
        <v>1177</v>
      </c>
      <c r="D431" s="130">
        <v>1</v>
      </c>
      <c r="E431" s="121" t="s">
        <v>17</v>
      </c>
      <c r="F431" s="327"/>
      <c r="G431" s="327"/>
      <c r="H431" s="144">
        <f t="shared" si="35"/>
        <v>0</v>
      </c>
      <c r="I431" s="46"/>
    </row>
    <row r="432" spans="1:9" s="47" customFormat="1" x14ac:dyDescent="0.2">
      <c r="A432" s="131"/>
      <c r="B432" s="83" t="s">
        <v>505</v>
      </c>
      <c r="C432" s="27" t="s">
        <v>1115</v>
      </c>
      <c r="D432" s="130">
        <v>1</v>
      </c>
      <c r="E432" s="121" t="s">
        <v>17</v>
      </c>
      <c r="F432" s="327"/>
      <c r="G432" s="327"/>
      <c r="H432" s="144">
        <f t="shared" si="35"/>
        <v>0</v>
      </c>
      <c r="I432" s="46"/>
    </row>
    <row r="433" spans="1:9" s="47" customFormat="1" x14ac:dyDescent="0.2">
      <c r="A433" s="131"/>
      <c r="B433" s="83" t="s">
        <v>506</v>
      </c>
      <c r="C433" s="27" t="s">
        <v>1116</v>
      </c>
      <c r="D433" s="130">
        <v>1</v>
      </c>
      <c r="E433" s="121" t="s">
        <v>17</v>
      </c>
      <c r="F433" s="327"/>
      <c r="G433" s="327"/>
      <c r="H433" s="144">
        <f t="shared" si="35"/>
        <v>0</v>
      </c>
      <c r="I433" s="46"/>
    </row>
    <row r="434" spans="1:9" s="47" customFormat="1" x14ac:dyDescent="0.2">
      <c r="A434" s="131"/>
      <c r="B434" s="83" t="s">
        <v>507</v>
      </c>
      <c r="C434" s="27" t="s">
        <v>1117</v>
      </c>
      <c r="D434" s="130">
        <v>2</v>
      </c>
      <c r="E434" s="121" t="s">
        <v>17</v>
      </c>
      <c r="F434" s="327"/>
      <c r="G434" s="327"/>
      <c r="H434" s="144">
        <f t="shared" si="35"/>
        <v>0</v>
      </c>
      <c r="I434" s="46"/>
    </row>
    <row r="435" spans="1:9" s="47" customFormat="1" x14ac:dyDescent="0.2">
      <c r="A435" s="134"/>
      <c r="B435" s="83" t="s">
        <v>508</v>
      </c>
      <c r="C435" s="27" t="s">
        <v>1178</v>
      </c>
      <c r="D435" s="84">
        <v>1</v>
      </c>
      <c r="E435" s="156" t="s">
        <v>17</v>
      </c>
      <c r="F435" s="324"/>
      <c r="G435" s="327"/>
      <c r="H435" s="144">
        <f t="shared" si="35"/>
        <v>0</v>
      </c>
      <c r="I435" s="46"/>
    </row>
    <row r="436" spans="1:9" s="47" customFormat="1" x14ac:dyDescent="0.2">
      <c r="A436" s="134"/>
      <c r="B436" s="83" t="s">
        <v>509</v>
      </c>
      <c r="C436" s="27" t="s">
        <v>1179</v>
      </c>
      <c r="D436" s="84">
        <v>1</v>
      </c>
      <c r="E436" s="156" t="s">
        <v>17</v>
      </c>
      <c r="F436" s="324"/>
      <c r="G436" s="327"/>
      <c r="H436" s="144">
        <f t="shared" si="35"/>
        <v>0</v>
      </c>
      <c r="I436" s="46"/>
    </row>
    <row r="437" spans="1:9" s="47" customFormat="1" x14ac:dyDescent="0.2">
      <c r="A437" s="134"/>
      <c r="B437" s="83" t="s">
        <v>510</v>
      </c>
      <c r="C437" s="27" t="s">
        <v>1180</v>
      </c>
      <c r="D437" s="84">
        <v>1</v>
      </c>
      <c r="E437" s="156" t="s">
        <v>17</v>
      </c>
      <c r="F437" s="324"/>
      <c r="G437" s="324"/>
      <c r="H437" s="144">
        <f t="shared" si="35"/>
        <v>0</v>
      </c>
      <c r="I437" s="46"/>
    </row>
    <row r="438" spans="1:9" s="47" customFormat="1" x14ac:dyDescent="0.2">
      <c r="A438" s="134"/>
      <c r="B438" s="83" t="s">
        <v>511</v>
      </c>
      <c r="C438" s="27" t="s">
        <v>1181</v>
      </c>
      <c r="D438" s="84">
        <v>1</v>
      </c>
      <c r="E438" s="156" t="s">
        <v>17</v>
      </c>
      <c r="F438" s="324"/>
      <c r="G438" s="324"/>
      <c r="H438" s="144">
        <f t="shared" si="35"/>
        <v>0</v>
      </c>
      <c r="I438" s="46"/>
    </row>
    <row r="439" spans="1:9" s="47" customFormat="1" x14ac:dyDescent="0.2">
      <c r="A439" s="134"/>
      <c r="B439" s="83" t="s">
        <v>512</v>
      </c>
      <c r="C439" s="27" t="s">
        <v>1182</v>
      </c>
      <c r="D439" s="84">
        <v>1</v>
      </c>
      <c r="E439" s="156" t="s">
        <v>17</v>
      </c>
      <c r="F439" s="327"/>
      <c r="G439" s="327"/>
      <c r="H439" s="144">
        <f t="shared" si="35"/>
        <v>0</v>
      </c>
      <c r="I439" s="46"/>
    </row>
    <row r="440" spans="1:9" s="47" customFormat="1" x14ac:dyDescent="0.2">
      <c r="A440" s="134"/>
      <c r="B440" s="83" t="s">
        <v>513</v>
      </c>
      <c r="C440" s="27" t="s">
        <v>1183</v>
      </c>
      <c r="D440" s="84">
        <v>1</v>
      </c>
      <c r="E440" s="156" t="s">
        <v>17</v>
      </c>
      <c r="F440" s="327"/>
      <c r="G440" s="327"/>
      <c r="H440" s="144">
        <f t="shared" si="35"/>
        <v>0</v>
      </c>
      <c r="I440" s="46"/>
    </row>
    <row r="441" spans="1:9" s="47" customFormat="1" x14ac:dyDescent="0.2">
      <c r="A441" s="134"/>
      <c r="B441" s="83" t="s">
        <v>514</v>
      </c>
      <c r="C441" s="27" t="s">
        <v>1184</v>
      </c>
      <c r="D441" s="84">
        <v>1</v>
      </c>
      <c r="E441" s="156" t="s">
        <v>17</v>
      </c>
      <c r="F441" s="327"/>
      <c r="G441" s="327"/>
      <c r="H441" s="144">
        <f t="shared" si="35"/>
        <v>0</v>
      </c>
      <c r="I441" s="46"/>
    </row>
    <row r="442" spans="1:9" s="47" customFormat="1" x14ac:dyDescent="0.2">
      <c r="A442" s="134"/>
      <c r="B442" s="83" t="s">
        <v>515</v>
      </c>
      <c r="C442" s="27" t="s">
        <v>1185</v>
      </c>
      <c r="D442" s="84">
        <v>1</v>
      </c>
      <c r="E442" s="156" t="s">
        <v>17</v>
      </c>
      <c r="F442" s="327"/>
      <c r="G442" s="327"/>
      <c r="H442" s="144">
        <f t="shared" si="35"/>
        <v>0</v>
      </c>
      <c r="I442" s="46"/>
    </row>
    <row r="443" spans="1:9" s="47" customFormat="1" x14ac:dyDescent="0.2">
      <c r="A443" s="134"/>
      <c r="B443" s="83" t="s">
        <v>516</v>
      </c>
      <c r="C443" s="27" t="s">
        <v>1186</v>
      </c>
      <c r="D443" s="84">
        <v>1</v>
      </c>
      <c r="E443" s="156" t="s">
        <v>17</v>
      </c>
      <c r="F443" s="327"/>
      <c r="G443" s="327"/>
      <c r="H443" s="144">
        <f t="shared" si="35"/>
        <v>0</v>
      </c>
      <c r="I443" s="46"/>
    </row>
    <row r="444" spans="1:9" s="47" customFormat="1" x14ac:dyDescent="0.2">
      <c r="A444" s="134"/>
      <c r="B444" s="83" t="s">
        <v>517</v>
      </c>
      <c r="C444" s="27" t="s">
        <v>1187</v>
      </c>
      <c r="D444" s="84">
        <v>1</v>
      </c>
      <c r="E444" s="156" t="s">
        <v>17</v>
      </c>
      <c r="F444" s="327"/>
      <c r="G444" s="327"/>
      <c r="H444" s="144">
        <f t="shared" si="35"/>
        <v>0</v>
      </c>
      <c r="I444" s="46"/>
    </row>
    <row r="445" spans="1:9" s="47" customFormat="1" x14ac:dyDescent="0.2">
      <c r="A445" s="134"/>
      <c r="B445" s="83" t="s">
        <v>518</v>
      </c>
      <c r="C445" s="27" t="s">
        <v>1188</v>
      </c>
      <c r="D445" s="84">
        <v>1</v>
      </c>
      <c r="E445" s="156" t="s">
        <v>17</v>
      </c>
      <c r="F445" s="327"/>
      <c r="G445" s="327"/>
      <c r="H445" s="144">
        <f t="shared" si="35"/>
        <v>0</v>
      </c>
      <c r="I445" s="46"/>
    </row>
    <row r="446" spans="1:9" s="47" customFormat="1" x14ac:dyDescent="0.2">
      <c r="A446" s="134"/>
      <c r="B446" s="83" t="s">
        <v>519</v>
      </c>
      <c r="C446" s="27" t="s">
        <v>1189</v>
      </c>
      <c r="D446" s="84">
        <v>1</v>
      </c>
      <c r="E446" s="156" t="s">
        <v>17</v>
      </c>
      <c r="F446" s="327"/>
      <c r="G446" s="327"/>
      <c r="H446" s="144">
        <f t="shared" si="35"/>
        <v>0</v>
      </c>
      <c r="I446" s="46"/>
    </row>
    <row r="447" spans="1:9" s="47" customFormat="1" x14ac:dyDescent="0.2">
      <c r="A447" s="134"/>
      <c r="B447" s="83" t="s">
        <v>520</v>
      </c>
      <c r="C447" s="27" t="s">
        <v>1190</v>
      </c>
      <c r="D447" s="84">
        <v>1</v>
      </c>
      <c r="E447" s="156" t="s">
        <v>17</v>
      </c>
      <c r="F447" s="327"/>
      <c r="G447" s="327"/>
      <c r="H447" s="144">
        <f t="shared" si="35"/>
        <v>0</v>
      </c>
      <c r="I447" s="46"/>
    </row>
    <row r="448" spans="1:9" s="47" customFormat="1" x14ac:dyDescent="0.2">
      <c r="A448" s="134"/>
      <c r="B448" s="83" t="s">
        <v>521</v>
      </c>
      <c r="C448" s="27" t="s">
        <v>1191</v>
      </c>
      <c r="D448" s="84">
        <v>1</v>
      </c>
      <c r="E448" s="156" t="s">
        <v>17</v>
      </c>
      <c r="F448" s="327"/>
      <c r="G448" s="327"/>
      <c r="H448" s="144">
        <f t="shared" si="35"/>
        <v>0</v>
      </c>
      <c r="I448" s="46"/>
    </row>
    <row r="449" spans="1:9" s="47" customFormat="1" x14ac:dyDescent="0.2">
      <c r="A449" s="134"/>
      <c r="B449" s="83" t="s">
        <v>522</v>
      </c>
      <c r="C449" s="27" t="s">
        <v>1192</v>
      </c>
      <c r="D449" s="84">
        <v>1</v>
      </c>
      <c r="E449" s="156" t="s">
        <v>17</v>
      </c>
      <c r="F449" s="327"/>
      <c r="G449" s="327"/>
      <c r="H449" s="144">
        <f t="shared" si="35"/>
        <v>0</v>
      </c>
      <c r="I449" s="46"/>
    </row>
    <row r="450" spans="1:9" s="47" customFormat="1" x14ac:dyDescent="0.2">
      <c r="A450" s="134"/>
      <c r="B450" s="83" t="s">
        <v>523</v>
      </c>
      <c r="C450" s="27" t="s">
        <v>1193</v>
      </c>
      <c r="D450" s="84">
        <v>4</v>
      </c>
      <c r="E450" s="166" t="s">
        <v>17</v>
      </c>
      <c r="F450" s="327"/>
      <c r="G450" s="327"/>
      <c r="H450" s="144">
        <f t="shared" si="35"/>
        <v>0</v>
      </c>
      <c r="I450" s="46"/>
    </row>
    <row r="451" spans="1:9" s="47" customFormat="1" x14ac:dyDescent="0.2">
      <c r="A451" s="134"/>
      <c r="B451" s="83" t="s">
        <v>524</v>
      </c>
      <c r="C451" s="27" t="s">
        <v>1194</v>
      </c>
      <c r="D451" s="84">
        <v>2</v>
      </c>
      <c r="E451" s="156" t="s">
        <v>39</v>
      </c>
      <c r="F451" s="324"/>
      <c r="G451" s="324"/>
      <c r="H451" s="144">
        <f t="shared" si="35"/>
        <v>0</v>
      </c>
      <c r="I451" s="46"/>
    </row>
    <row r="452" spans="1:9" s="47" customFormat="1" x14ac:dyDescent="0.2">
      <c r="A452" s="134"/>
      <c r="B452" s="193" t="s">
        <v>222</v>
      </c>
      <c r="C452" s="27" t="s">
        <v>525</v>
      </c>
      <c r="D452" s="84"/>
      <c r="E452" s="166"/>
      <c r="F452" s="30"/>
      <c r="G452" s="30"/>
      <c r="H452" s="144"/>
      <c r="I452" s="46"/>
    </row>
    <row r="453" spans="1:9" s="47" customFormat="1" x14ac:dyDescent="0.2">
      <c r="A453" s="134"/>
      <c r="B453" s="193" t="s">
        <v>526</v>
      </c>
      <c r="C453" s="27" t="s">
        <v>1195</v>
      </c>
      <c r="D453" s="84">
        <v>2</v>
      </c>
      <c r="E453" s="166" t="s">
        <v>17</v>
      </c>
      <c r="F453" s="324"/>
      <c r="G453" s="324"/>
      <c r="H453" s="144">
        <f t="shared" si="35"/>
        <v>0</v>
      </c>
      <c r="I453" s="46"/>
    </row>
    <row r="454" spans="1:9" s="47" customFormat="1" x14ac:dyDescent="0.2">
      <c r="A454" s="134"/>
      <c r="B454" s="193" t="s">
        <v>527</v>
      </c>
      <c r="C454" s="27" t="s">
        <v>1196</v>
      </c>
      <c r="D454" s="84">
        <v>9</v>
      </c>
      <c r="E454" s="166" t="s">
        <v>17</v>
      </c>
      <c r="F454" s="324"/>
      <c r="G454" s="324"/>
      <c r="H454" s="144">
        <f t="shared" si="35"/>
        <v>0</v>
      </c>
      <c r="I454" s="46"/>
    </row>
    <row r="455" spans="1:9" s="47" customFormat="1" x14ac:dyDescent="0.2">
      <c r="A455" s="114"/>
      <c r="B455" s="115">
        <v>11</v>
      </c>
      <c r="C455" s="116" t="s">
        <v>528</v>
      </c>
      <c r="D455" s="117"/>
      <c r="E455" s="118"/>
      <c r="F455" s="119"/>
      <c r="G455" s="119"/>
      <c r="H455" s="144"/>
      <c r="I455" s="46"/>
    </row>
    <row r="456" spans="1:9" s="47" customFormat="1" ht="25.5" x14ac:dyDescent="0.2">
      <c r="A456" s="131"/>
      <c r="B456" s="155" t="s">
        <v>141</v>
      </c>
      <c r="C456" s="168" t="s">
        <v>529</v>
      </c>
      <c r="D456" s="136"/>
      <c r="E456" s="85"/>
      <c r="F456" s="30"/>
      <c r="G456" s="30"/>
      <c r="H456" s="144"/>
      <c r="I456" s="46"/>
    </row>
    <row r="457" spans="1:9" s="47" customFormat="1" x14ac:dyDescent="0.2">
      <c r="A457" s="131"/>
      <c r="B457" s="155" t="s">
        <v>142</v>
      </c>
      <c r="C457" s="132" t="s">
        <v>530</v>
      </c>
      <c r="D457" s="84">
        <v>140</v>
      </c>
      <c r="E457" s="156" t="s">
        <v>16</v>
      </c>
      <c r="F457" s="327"/>
      <c r="G457" s="327"/>
      <c r="H457" s="144">
        <f t="shared" si="35"/>
        <v>0</v>
      </c>
      <c r="I457" s="46"/>
    </row>
    <row r="458" spans="1:9" s="47" customFormat="1" x14ac:dyDescent="0.2">
      <c r="A458" s="131"/>
      <c r="B458" s="155" t="s">
        <v>143</v>
      </c>
      <c r="C458" s="132" t="s">
        <v>531</v>
      </c>
      <c r="D458" s="84">
        <v>435</v>
      </c>
      <c r="E458" s="156" t="s">
        <v>16</v>
      </c>
      <c r="F458" s="327"/>
      <c r="G458" s="327"/>
      <c r="H458" s="144">
        <f t="shared" si="35"/>
        <v>0</v>
      </c>
      <c r="I458" s="46"/>
    </row>
    <row r="459" spans="1:9" s="47" customFormat="1" x14ac:dyDescent="0.2">
      <c r="A459" s="131"/>
      <c r="B459" s="155" t="s">
        <v>532</v>
      </c>
      <c r="C459" s="168" t="s">
        <v>533</v>
      </c>
      <c r="D459" s="84"/>
      <c r="E459" s="156"/>
      <c r="F459" s="90"/>
      <c r="G459" s="90"/>
      <c r="H459" s="144"/>
      <c r="I459" s="46"/>
    </row>
    <row r="460" spans="1:9" s="47" customFormat="1" x14ac:dyDescent="0.2">
      <c r="A460" s="131"/>
      <c r="B460" s="155" t="s">
        <v>534</v>
      </c>
      <c r="C460" s="132" t="s">
        <v>535</v>
      </c>
      <c r="D460" s="84">
        <v>255</v>
      </c>
      <c r="E460" s="156" t="s">
        <v>16</v>
      </c>
      <c r="F460" s="327"/>
      <c r="G460" s="327"/>
      <c r="H460" s="144">
        <f t="shared" si="35"/>
        <v>0</v>
      </c>
      <c r="I460" s="46"/>
    </row>
    <row r="461" spans="1:9" s="47" customFormat="1" x14ac:dyDescent="0.2">
      <c r="A461" s="131"/>
      <c r="B461" s="155" t="s">
        <v>536</v>
      </c>
      <c r="C461" s="132" t="s">
        <v>537</v>
      </c>
      <c r="D461" s="84">
        <v>23</v>
      </c>
      <c r="E461" s="156" t="s">
        <v>39</v>
      </c>
      <c r="F461" s="327"/>
      <c r="G461" s="327"/>
      <c r="H461" s="144">
        <f t="shared" si="35"/>
        <v>0</v>
      </c>
      <c r="I461" s="46"/>
    </row>
    <row r="462" spans="1:9" s="47" customFormat="1" x14ac:dyDescent="0.2">
      <c r="A462" s="131"/>
      <c r="B462" s="155" t="s">
        <v>538</v>
      </c>
      <c r="C462" s="132" t="s">
        <v>539</v>
      </c>
      <c r="D462" s="84"/>
      <c r="E462" s="156"/>
      <c r="F462" s="90"/>
      <c r="G462" s="90"/>
      <c r="H462" s="144"/>
      <c r="I462" s="46"/>
    </row>
    <row r="463" spans="1:9" s="47" customFormat="1" x14ac:dyDescent="0.2">
      <c r="A463" s="131"/>
      <c r="B463" s="155" t="s">
        <v>540</v>
      </c>
      <c r="C463" s="132" t="s">
        <v>1197</v>
      </c>
      <c r="D463" s="84">
        <v>48</v>
      </c>
      <c r="E463" s="166" t="s">
        <v>20</v>
      </c>
      <c r="F463" s="327"/>
      <c r="G463" s="327"/>
      <c r="H463" s="144">
        <f t="shared" si="35"/>
        <v>0</v>
      </c>
      <c r="I463" s="46"/>
    </row>
    <row r="464" spans="1:9" s="47" customFormat="1" x14ac:dyDescent="0.2">
      <c r="A464" s="131"/>
      <c r="B464" s="155" t="s">
        <v>541</v>
      </c>
      <c r="C464" s="132" t="s">
        <v>1198</v>
      </c>
      <c r="D464" s="84">
        <v>77</v>
      </c>
      <c r="E464" s="166" t="s">
        <v>20</v>
      </c>
      <c r="F464" s="327"/>
      <c r="G464" s="327"/>
      <c r="H464" s="144">
        <f t="shared" si="35"/>
        <v>0</v>
      </c>
      <c r="I464" s="46"/>
    </row>
    <row r="465" spans="1:9" s="47" customFormat="1" x14ac:dyDescent="0.2">
      <c r="A465" s="134"/>
      <c r="B465" s="155" t="s">
        <v>1205</v>
      </c>
      <c r="C465" s="139" t="s">
        <v>542</v>
      </c>
      <c r="D465" s="169"/>
      <c r="E465" s="156"/>
      <c r="F465" s="179"/>
      <c r="G465" s="179"/>
      <c r="H465" s="144"/>
      <c r="I465" s="46"/>
    </row>
    <row r="466" spans="1:9" s="47" customFormat="1" x14ac:dyDescent="0.2">
      <c r="A466" s="134"/>
      <c r="B466" s="155" t="s">
        <v>1347</v>
      </c>
      <c r="C466" s="170" t="s">
        <v>1199</v>
      </c>
      <c r="D466" s="84">
        <v>7</v>
      </c>
      <c r="E466" s="156" t="s">
        <v>39</v>
      </c>
      <c r="F466" s="324"/>
      <c r="G466" s="324"/>
      <c r="H466" s="144">
        <f t="shared" si="35"/>
        <v>0</v>
      </c>
      <c r="I466" s="46"/>
    </row>
    <row r="467" spans="1:9" s="47" customFormat="1" x14ac:dyDescent="0.2">
      <c r="A467" s="134"/>
      <c r="B467" s="155" t="s">
        <v>1348</v>
      </c>
      <c r="C467" s="170" t="s">
        <v>1200</v>
      </c>
      <c r="D467" s="84">
        <v>6</v>
      </c>
      <c r="E467" s="156" t="s">
        <v>39</v>
      </c>
      <c r="F467" s="324"/>
      <c r="G467" s="324"/>
      <c r="H467" s="144">
        <f t="shared" si="35"/>
        <v>0</v>
      </c>
      <c r="I467" s="46"/>
    </row>
    <row r="468" spans="1:9" s="47" customFormat="1" x14ac:dyDescent="0.2">
      <c r="A468" s="134"/>
      <c r="B468" s="155" t="s">
        <v>1349</v>
      </c>
      <c r="C468" s="170" t="s">
        <v>1201</v>
      </c>
      <c r="D468" s="84">
        <v>11</v>
      </c>
      <c r="E468" s="156" t="s">
        <v>39</v>
      </c>
      <c r="F468" s="324"/>
      <c r="G468" s="324"/>
      <c r="H468" s="144">
        <f t="shared" si="35"/>
        <v>0</v>
      </c>
      <c r="I468" s="46"/>
    </row>
    <row r="469" spans="1:9" s="47" customFormat="1" x14ac:dyDescent="0.2">
      <c r="A469" s="134"/>
      <c r="B469" s="155" t="s">
        <v>1350</v>
      </c>
      <c r="C469" s="170" t="s">
        <v>1202</v>
      </c>
      <c r="D469" s="84">
        <v>1</v>
      </c>
      <c r="E469" s="156" t="s">
        <v>39</v>
      </c>
      <c r="F469" s="324"/>
      <c r="G469" s="324"/>
      <c r="H469" s="144">
        <f t="shared" si="35"/>
        <v>0</v>
      </c>
      <c r="I469" s="46"/>
    </row>
    <row r="470" spans="1:9" s="47" customFormat="1" x14ac:dyDescent="0.2">
      <c r="A470" s="134"/>
      <c r="B470" s="147" t="s">
        <v>1206</v>
      </c>
      <c r="C470" s="168" t="s">
        <v>87</v>
      </c>
      <c r="D470" s="169"/>
      <c r="E470" s="156"/>
      <c r="F470" s="30"/>
      <c r="G470" s="30"/>
      <c r="H470" s="144"/>
      <c r="I470" s="46"/>
    </row>
    <row r="471" spans="1:9" s="47" customFormat="1" x14ac:dyDescent="0.2">
      <c r="A471" s="134"/>
      <c r="B471" s="147" t="s">
        <v>1351</v>
      </c>
      <c r="C471" s="170" t="s">
        <v>1203</v>
      </c>
      <c r="D471" s="84">
        <v>50</v>
      </c>
      <c r="E471" s="88" t="s">
        <v>16</v>
      </c>
      <c r="F471" s="324"/>
      <c r="G471" s="324"/>
      <c r="H471" s="144">
        <f t="shared" si="35"/>
        <v>0</v>
      </c>
      <c r="I471" s="46"/>
    </row>
    <row r="472" spans="1:9" s="47" customFormat="1" x14ac:dyDescent="0.2">
      <c r="A472" s="134"/>
      <c r="B472" s="147" t="s">
        <v>1352</v>
      </c>
      <c r="C472" s="170" t="s">
        <v>1204</v>
      </c>
      <c r="D472" s="84">
        <v>19</v>
      </c>
      <c r="E472" s="156" t="s">
        <v>39</v>
      </c>
      <c r="F472" s="324"/>
      <c r="G472" s="324"/>
      <c r="H472" s="144">
        <f t="shared" si="35"/>
        <v>0</v>
      </c>
      <c r="I472" s="46"/>
    </row>
    <row r="473" spans="1:9" s="47" customFormat="1" x14ac:dyDescent="0.2">
      <c r="A473" s="134"/>
      <c r="B473" s="147" t="s">
        <v>1353</v>
      </c>
      <c r="C473" s="15" t="s">
        <v>543</v>
      </c>
      <c r="D473" s="84">
        <v>3</v>
      </c>
      <c r="E473" s="166" t="s">
        <v>39</v>
      </c>
      <c r="F473" s="324"/>
      <c r="G473" s="324"/>
      <c r="H473" s="144">
        <f t="shared" si="35"/>
        <v>0</v>
      </c>
      <c r="I473" s="46"/>
    </row>
    <row r="474" spans="1:9" s="47" customFormat="1" x14ac:dyDescent="0.2">
      <c r="A474" s="134"/>
      <c r="B474" s="147" t="s">
        <v>1354</v>
      </c>
      <c r="C474" s="15" t="s">
        <v>544</v>
      </c>
      <c r="D474" s="84">
        <v>1</v>
      </c>
      <c r="E474" s="166" t="s">
        <v>39</v>
      </c>
      <c r="F474" s="324"/>
      <c r="G474" s="324"/>
      <c r="H474" s="144">
        <f t="shared" si="35"/>
        <v>0</v>
      </c>
      <c r="I474" s="46"/>
    </row>
    <row r="475" spans="1:9" s="47" customFormat="1" x14ac:dyDescent="0.2">
      <c r="A475" s="150"/>
      <c r="B475" s="115">
        <v>12</v>
      </c>
      <c r="C475" s="116" t="s">
        <v>88</v>
      </c>
      <c r="D475" s="152"/>
      <c r="E475" s="171"/>
      <c r="F475" s="154"/>
      <c r="G475" s="154"/>
      <c r="H475" s="144"/>
      <c r="I475" s="46"/>
    </row>
    <row r="476" spans="1:9" s="47" customFormat="1" x14ac:dyDescent="0.2">
      <c r="A476" s="134"/>
      <c r="B476" s="135" t="s">
        <v>144</v>
      </c>
      <c r="C476" s="15" t="s">
        <v>123</v>
      </c>
      <c r="D476" s="117"/>
      <c r="E476" s="172"/>
      <c r="F476" s="173"/>
      <c r="G476" s="30"/>
      <c r="H476" s="144"/>
      <c r="I476" s="46"/>
    </row>
    <row r="477" spans="1:9" s="47" customFormat="1" x14ac:dyDescent="0.2">
      <c r="A477" s="134"/>
      <c r="B477" s="147" t="s">
        <v>145</v>
      </c>
      <c r="C477" s="147" t="s">
        <v>1207</v>
      </c>
      <c r="D477" s="84">
        <v>8</v>
      </c>
      <c r="E477" s="166" t="s">
        <v>39</v>
      </c>
      <c r="F477" s="324"/>
      <c r="G477" s="30" t="s">
        <v>28</v>
      </c>
      <c r="H477" s="144">
        <f t="shared" ref="H477:H540" si="36">SUM(F477,G477)*D477</f>
        <v>0</v>
      </c>
      <c r="I477" s="46"/>
    </row>
    <row r="478" spans="1:9" s="47" customFormat="1" x14ac:dyDescent="0.2">
      <c r="A478" s="134"/>
      <c r="B478" s="147" t="s">
        <v>146</v>
      </c>
      <c r="C478" s="147" t="s">
        <v>1208</v>
      </c>
      <c r="D478" s="84">
        <v>1</v>
      </c>
      <c r="E478" s="166" t="s">
        <v>39</v>
      </c>
      <c r="F478" s="324"/>
      <c r="G478" s="30" t="s">
        <v>28</v>
      </c>
      <c r="H478" s="144">
        <f t="shared" si="36"/>
        <v>0</v>
      </c>
      <c r="I478" s="46"/>
    </row>
    <row r="479" spans="1:9" s="47" customFormat="1" x14ac:dyDescent="0.2">
      <c r="A479" s="134"/>
      <c r="B479" s="147" t="s">
        <v>230</v>
      </c>
      <c r="C479" s="147" t="s">
        <v>1209</v>
      </c>
      <c r="D479" s="84">
        <v>1</v>
      </c>
      <c r="E479" s="166" t="s">
        <v>39</v>
      </c>
      <c r="F479" s="324"/>
      <c r="G479" s="30" t="s">
        <v>28</v>
      </c>
      <c r="H479" s="144">
        <f t="shared" si="36"/>
        <v>0</v>
      </c>
      <c r="I479" s="46"/>
    </row>
    <row r="480" spans="1:9" s="47" customFormat="1" x14ac:dyDescent="0.2">
      <c r="A480" s="134"/>
      <c r="B480" s="147" t="s">
        <v>231</v>
      </c>
      <c r="C480" s="15" t="s">
        <v>1123</v>
      </c>
      <c r="D480" s="84">
        <v>1</v>
      </c>
      <c r="E480" s="156" t="s">
        <v>39</v>
      </c>
      <c r="F480" s="324"/>
      <c r="G480" s="30" t="s">
        <v>28</v>
      </c>
      <c r="H480" s="144">
        <f t="shared" si="36"/>
        <v>0</v>
      </c>
      <c r="I480" s="46"/>
    </row>
    <row r="481" spans="1:9" s="47" customFormat="1" x14ac:dyDescent="0.2">
      <c r="A481" s="134"/>
      <c r="B481" s="147" t="s">
        <v>545</v>
      </c>
      <c r="C481" s="15" t="s">
        <v>1124</v>
      </c>
      <c r="D481" s="84">
        <v>1</v>
      </c>
      <c r="E481" s="156" t="s">
        <v>39</v>
      </c>
      <c r="F481" s="324"/>
      <c r="G481" s="30" t="s">
        <v>28</v>
      </c>
      <c r="H481" s="144">
        <f t="shared" si="36"/>
        <v>0</v>
      </c>
      <c r="I481" s="46"/>
    </row>
    <row r="482" spans="1:9" s="47" customFormat="1" x14ac:dyDescent="0.2">
      <c r="A482" s="134"/>
      <c r="B482" s="147" t="s">
        <v>546</v>
      </c>
      <c r="C482" s="15" t="s">
        <v>1210</v>
      </c>
      <c r="D482" s="84">
        <v>1</v>
      </c>
      <c r="E482" s="156" t="s">
        <v>39</v>
      </c>
      <c r="F482" s="324"/>
      <c r="G482" s="30" t="s">
        <v>28</v>
      </c>
      <c r="H482" s="144">
        <f t="shared" si="36"/>
        <v>0</v>
      </c>
      <c r="I482" s="46"/>
    </row>
    <row r="483" spans="1:9" s="47" customFormat="1" x14ac:dyDescent="0.2">
      <c r="A483" s="134"/>
      <c r="B483" s="147" t="s">
        <v>547</v>
      </c>
      <c r="C483" s="27" t="s">
        <v>1211</v>
      </c>
      <c r="D483" s="84">
        <v>44</v>
      </c>
      <c r="E483" s="156" t="s">
        <v>39</v>
      </c>
      <c r="F483" s="324"/>
      <c r="G483" s="324"/>
      <c r="H483" s="144">
        <f t="shared" si="36"/>
        <v>0</v>
      </c>
      <c r="I483" s="46"/>
    </row>
    <row r="484" spans="1:9" s="47" customFormat="1" x14ac:dyDescent="0.2">
      <c r="A484" s="134"/>
      <c r="B484" s="147" t="s">
        <v>548</v>
      </c>
      <c r="C484" s="27" t="s">
        <v>1212</v>
      </c>
      <c r="D484" s="84">
        <v>24</v>
      </c>
      <c r="E484" s="156" t="s">
        <v>16</v>
      </c>
      <c r="F484" s="324"/>
      <c r="G484" s="324"/>
      <c r="H484" s="144">
        <f t="shared" si="36"/>
        <v>0</v>
      </c>
      <c r="I484" s="46"/>
    </row>
    <row r="485" spans="1:9" s="47" customFormat="1" x14ac:dyDescent="0.2">
      <c r="A485" s="134"/>
      <c r="B485" s="135" t="s">
        <v>549</v>
      </c>
      <c r="C485" s="15" t="s">
        <v>245</v>
      </c>
      <c r="D485" s="84"/>
      <c r="E485" s="166"/>
      <c r="F485" s="30"/>
      <c r="G485" s="30"/>
      <c r="H485" s="144"/>
      <c r="I485" s="46"/>
    </row>
    <row r="486" spans="1:9" s="47" customFormat="1" x14ac:dyDescent="0.2">
      <c r="A486" s="134"/>
      <c r="B486" s="135" t="s">
        <v>550</v>
      </c>
      <c r="C486" s="15" t="s">
        <v>1213</v>
      </c>
      <c r="D486" s="84">
        <v>6</v>
      </c>
      <c r="E486" s="166" t="s">
        <v>20</v>
      </c>
      <c r="F486" s="324"/>
      <c r="G486" s="324"/>
      <c r="H486" s="144">
        <f t="shared" si="36"/>
        <v>0</v>
      </c>
      <c r="I486" s="46"/>
    </row>
    <row r="487" spans="1:9" s="47" customFormat="1" x14ac:dyDescent="0.2">
      <c r="A487" s="134"/>
      <c r="B487" s="135" t="s">
        <v>551</v>
      </c>
      <c r="C487" s="15" t="s">
        <v>1214</v>
      </c>
      <c r="D487" s="84">
        <v>6</v>
      </c>
      <c r="E487" s="166" t="s">
        <v>20</v>
      </c>
      <c r="F487" s="324"/>
      <c r="G487" s="324"/>
      <c r="H487" s="144">
        <f t="shared" si="36"/>
        <v>0</v>
      </c>
      <c r="I487" s="46"/>
    </row>
    <row r="488" spans="1:9" s="47" customFormat="1" x14ac:dyDescent="0.2">
      <c r="A488" s="134"/>
      <c r="B488" s="135" t="s">
        <v>552</v>
      </c>
      <c r="C488" s="15" t="s">
        <v>1215</v>
      </c>
      <c r="D488" s="84">
        <v>2</v>
      </c>
      <c r="E488" s="166" t="s">
        <v>20</v>
      </c>
      <c r="F488" s="324"/>
      <c r="G488" s="324"/>
      <c r="H488" s="144">
        <f t="shared" si="36"/>
        <v>0</v>
      </c>
      <c r="I488" s="46"/>
    </row>
    <row r="489" spans="1:9" s="47" customFormat="1" x14ac:dyDescent="0.2">
      <c r="A489" s="134"/>
      <c r="B489" s="135" t="s">
        <v>553</v>
      </c>
      <c r="C489" s="15" t="s">
        <v>1216</v>
      </c>
      <c r="D489" s="84">
        <v>4</v>
      </c>
      <c r="E489" s="166" t="s">
        <v>20</v>
      </c>
      <c r="F489" s="324"/>
      <c r="G489" s="324"/>
      <c r="H489" s="144">
        <f t="shared" si="36"/>
        <v>0</v>
      </c>
      <c r="I489" s="46"/>
    </row>
    <row r="490" spans="1:9" s="47" customFormat="1" x14ac:dyDescent="0.2">
      <c r="A490" s="134"/>
      <c r="B490" s="135" t="s">
        <v>554</v>
      </c>
      <c r="C490" s="15" t="s">
        <v>1217</v>
      </c>
      <c r="D490" s="84">
        <v>2</v>
      </c>
      <c r="E490" s="166" t="s">
        <v>20</v>
      </c>
      <c r="F490" s="324"/>
      <c r="G490" s="324"/>
      <c r="H490" s="144">
        <f t="shared" si="36"/>
        <v>0</v>
      </c>
      <c r="I490" s="46"/>
    </row>
    <row r="491" spans="1:9" s="47" customFormat="1" ht="25.5" x14ac:dyDescent="0.2">
      <c r="A491" s="134"/>
      <c r="B491" s="135" t="s">
        <v>555</v>
      </c>
      <c r="C491" s="15" t="s">
        <v>1218</v>
      </c>
      <c r="D491" s="84">
        <v>5</v>
      </c>
      <c r="E491" s="166" t="s">
        <v>20</v>
      </c>
      <c r="F491" s="324"/>
      <c r="G491" s="324"/>
      <c r="H491" s="144">
        <f t="shared" si="36"/>
        <v>0</v>
      </c>
      <c r="I491" s="46"/>
    </row>
    <row r="492" spans="1:9" s="47" customFormat="1" x14ac:dyDescent="0.2">
      <c r="A492" s="150"/>
      <c r="B492" s="174">
        <v>13</v>
      </c>
      <c r="C492" s="22" t="s">
        <v>138</v>
      </c>
      <c r="D492" s="117"/>
      <c r="E492" s="118"/>
      <c r="F492" s="126"/>
      <c r="G492" s="126"/>
      <c r="H492" s="144"/>
      <c r="I492" s="46"/>
    </row>
    <row r="493" spans="1:9" s="47" customFormat="1" x14ac:dyDescent="0.2">
      <c r="A493" s="134"/>
      <c r="B493" s="175" t="s">
        <v>147</v>
      </c>
      <c r="C493" s="27" t="s">
        <v>1219</v>
      </c>
      <c r="D493" s="130"/>
      <c r="E493" s="121"/>
      <c r="F493" s="90"/>
      <c r="G493" s="90"/>
      <c r="H493" s="144"/>
      <c r="I493" s="46"/>
    </row>
    <row r="494" spans="1:9" s="47" customFormat="1" x14ac:dyDescent="0.2">
      <c r="A494" s="134"/>
      <c r="B494" s="155" t="s">
        <v>148</v>
      </c>
      <c r="C494" s="27" t="s">
        <v>1129</v>
      </c>
      <c r="D494" s="130">
        <v>6</v>
      </c>
      <c r="E494" s="156" t="s">
        <v>17</v>
      </c>
      <c r="F494" s="327"/>
      <c r="G494" s="30" t="s">
        <v>28</v>
      </c>
      <c r="H494" s="144">
        <f t="shared" si="36"/>
        <v>0</v>
      </c>
      <c r="I494" s="46"/>
    </row>
    <row r="495" spans="1:9" s="47" customFormat="1" x14ac:dyDescent="0.2">
      <c r="A495" s="134"/>
      <c r="B495" s="155" t="s">
        <v>149</v>
      </c>
      <c r="C495" s="27" t="s">
        <v>1130</v>
      </c>
      <c r="D495" s="130">
        <v>8</v>
      </c>
      <c r="E495" s="156" t="s">
        <v>17</v>
      </c>
      <c r="F495" s="327"/>
      <c r="G495" s="30" t="s">
        <v>28</v>
      </c>
      <c r="H495" s="144">
        <f t="shared" si="36"/>
        <v>0</v>
      </c>
      <c r="I495" s="46"/>
    </row>
    <row r="496" spans="1:9" s="47" customFormat="1" x14ac:dyDescent="0.2">
      <c r="A496" s="176"/>
      <c r="B496" s="155" t="s">
        <v>556</v>
      </c>
      <c r="C496" s="27" t="s">
        <v>1131</v>
      </c>
      <c r="D496" s="130">
        <v>2</v>
      </c>
      <c r="E496" s="156" t="s">
        <v>17</v>
      </c>
      <c r="F496" s="327"/>
      <c r="G496" s="30" t="s">
        <v>28</v>
      </c>
      <c r="H496" s="144">
        <f t="shared" si="36"/>
        <v>0</v>
      </c>
      <c r="I496" s="46"/>
    </row>
    <row r="497" spans="1:9" s="47" customFormat="1" x14ac:dyDescent="0.2">
      <c r="A497" s="176"/>
      <c r="B497" s="155" t="s">
        <v>557</v>
      </c>
      <c r="C497" s="27" t="s">
        <v>1220</v>
      </c>
      <c r="D497" s="130">
        <v>1</v>
      </c>
      <c r="E497" s="156" t="s">
        <v>17</v>
      </c>
      <c r="F497" s="327"/>
      <c r="G497" s="30" t="s">
        <v>28</v>
      </c>
      <c r="H497" s="144">
        <f t="shared" si="36"/>
        <v>0</v>
      </c>
      <c r="I497" s="46"/>
    </row>
    <row r="498" spans="1:9" s="47" customFormat="1" x14ac:dyDescent="0.2">
      <c r="A498" s="176"/>
      <c r="B498" s="155" t="s">
        <v>558</v>
      </c>
      <c r="C498" s="27" t="s">
        <v>1221</v>
      </c>
      <c r="D498" s="130">
        <v>1</v>
      </c>
      <c r="E498" s="156" t="s">
        <v>17</v>
      </c>
      <c r="F498" s="327"/>
      <c r="G498" s="30" t="s">
        <v>28</v>
      </c>
      <c r="H498" s="144">
        <f t="shared" si="36"/>
        <v>0</v>
      </c>
      <c r="I498" s="46"/>
    </row>
    <row r="499" spans="1:9" s="47" customFormat="1" x14ac:dyDescent="0.2">
      <c r="A499" s="176"/>
      <c r="B499" s="155" t="s">
        <v>559</v>
      </c>
      <c r="C499" s="27" t="s">
        <v>1222</v>
      </c>
      <c r="D499" s="130">
        <v>3</v>
      </c>
      <c r="E499" s="156" t="s">
        <v>17</v>
      </c>
      <c r="F499" s="327"/>
      <c r="G499" s="30" t="s">
        <v>28</v>
      </c>
      <c r="H499" s="144">
        <f t="shared" si="36"/>
        <v>0</v>
      </c>
      <c r="I499" s="46"/>
    </row>
    <row r="500" spans="1:9" s="47" customFormat="1" x14ac:dyDescent="0.2">
      <c r="A500" s="176"/>
      <c r="B500" s="155" t="s">
        <v>150</v>
      </c>
      <c r="C500" s="27" t="s">
        <v>560</v>
      </c>
      <c r="D500" s="130">
        <v>29</v>
      </c>
      <c r="E500" s="156" t="s">
        <v>17</v>
      </c>
      <c r="F500" s="327"/>
      <c r="G500" s="30" t="s">
        <v>28</v>
      </c>
      <c r="H500" s="144">
        <f t="shared" si="36"/>
        <v>0</v>
      </c>
      <c r="I500" s="46"/>
    </row>
    <row r="501" spans="1:9" s="47" customFormat="1" x14ac:dyDescent="0.2">
      <c r="A501" s="176"/>
      <c r="B501" s="155" t="s">
        <v>1223</v>
      </c>
      <c r="C501" s="27" t="s">
        <v>114</v>
      </c>
      <c r="D501" s="130"/>
      <c r="E501" s="166"/>
      <c r="F501" s="90"/>
      <c r="G501" s="30"/>
      <c r="H501" s="144"/>
      <c r="I501" s="46"/>
    </row>
    <row r="502" spans="1:9" s="47" customFormat="1" x14ac:dyDescent="0.2">
      <c r="A502" s="176"/>
      <c r="B502" s="155" t="s">
        <v>1224</v>
      </c>
      <c r="C502" s="27" t="s">
        <v>1227</v>
      </c>
      <c r="D502" s="130">
        <v>7</v>
      </c>
      <c r="E502" s="156" t="s">
        <v>17</v>
      </c>
      <c r="F502" s="327"/>
      <c r="G502" s="30" t="s">
        <v>28</v>
      </c>
      <c r="H502" s="144">
        <f t="shared" si="36"/>
        <v>0</v>
      </c>
      <c r="I502" s="46"/>
    </row>
    <row r="503" spans="1:9" s="47" customFormat="1" x14ac:dyDescent="0.2">
      <c r="A503" s="176"/>
      <c r="B503" s="155" t="s">
        <v>1225</v>
      </c>
      <c r="C503" s="27" t="s">
        <v>1228</v>
      </c>
      <c r="D503" s="130">
        <v>4</v>
      </c>
      <c r="E503" s="156" t="s">
        <v>17</v>
      </c>
      <c r="F503" s="327"/>
      <c r="G503" s="30" t="s">
        <v>28</v>
      </c>
      <c r="H503" s="144">
        <f t="shared" si="36"/>
        <v>0</v>
      </c>
      <c r="I503" s="46"/>
    </row>
    <row r="504" spans="1:9" s="47" customFormat="1" x14ac:dyDescent="0.2">
      <c r="A504" s="176"/>
      <c r="B504" s="155" t="s">
        <v>1226</v>
      </c>
      <c r="C504" s="27" t="s">
        <v>1229</v>
      </c>
      <c r="D504" s="130">
        <v>4</v>
      </c>
      <c r="E504" s="156" t="s">
        <v>17</v>
      </c>
      <c r="F504" s="327"/>
      <c r="G504" s="30" t="s">
        <v>28</v>
      </c>
      <c r="H504" s="144">
        <f t="shared" si="36"/>
        <v>0</v>
      </c>
      <c r="I504" s="46"/>
    </row>
    <row r="505" spans="1:9" s="47" customFormat="1" x14ac:dyDescent="0.2">
      <c r="A505" s="177"/>
      <c r="B505" s="151">
        <v>14</v>
      </c>
      <c r="C505" s="22" t="s">
        <v>6</v>
      </c>
      <c r="D505" s="124"/>
      <c r="E505" s="178"/>
      <c r="F505" s="126"/>
      <c r="G505" s="154"/>
      <c r="H505" s="144"/>
      <c r="I505" s="46"/>
    </row>
    <row r="506" spans="1:9" s="47" customFormat="1" x14ac:dyDescent="0.2">
      <c r="A506" s="176"/>
      <c r="B506" s="155" t="s">
        <v>153</v>
      </c>
      <c r="C506" s="139" t="s">
        <v>133</v>
      </c>
      <c r="D506" s="169"/>
      <c r="E506" s="156"/>
      <c r="F506" s="179"/>
      <c r="G506" s="179"/>
      <c r="H506" s="144"/>
      <c r="I506" s="46"/>
    </row>
    <row r="507" spans="1:9" s="47" customFormat="1" x14ac:dyDescent="0.2">
      <c r="A507" s="176"/>
      <c r="B507" s="155" t="s">
        <v>154</v>
      </c>
      <c r="C507" s="15" t="s">
        <v>1230</v>
      </c>
      <c r="D507" s="130">
        <v>216</v>
      </c>
      <c r="E507" s="156" t="s">
        <v>17</v>
      </c>
      <c r="F507" s="324"/>
      <c r="G507" s="30" t="s">
        <v>28</v>
      </c>
      <c r="H507" s="144">
        <f t="shared" si="36"/>
        <v>0</v>
      </c>
      <c r="I507" s="46"/>
    </row>
    <row r="508" spans="1:9" s="47" customFormat="1" x14ac:dyDescent="0.2">
      <c r="A508" s="176"/>
      <c r="B508" s="155" t="s">
        <v>155</v>
      </c>
      <c r="C508" s="15" t="s">
        <v>1234</v>
      </c>
      <c r="D508" s="130">
        <v>19</v>
      </c>
      <c r="E508" s="156" t="s">
        <v>17</v>
      </c>
      <c r="F508" s="324"/>
      <c r="G508" s="30" t="s">
        <v>28</v>
      </c>
      <c r="H508" s="144">
        <f t="shared" si="36"/>
        <v>0</v>
      </c>
      <c r="I508" s="46"/>
    </row>
    <row r="509" spans="1:9" s="47" customFormat="1" x14ac:dyDescent="0.2">
      <c r="A509" s="176"/>
      <c r="B509" s="155" t="s">
        <v>156</v>
      </c>
      <c r="C509" s="139" t="s">
        <v>561</v>
      </c>
      <c r="D509" s="136"/>
      <c r="E509" s="145"/>
      <c r="F509" s="257"/>
      <c r="G509" s="257"/>
      <c r="H509" s="144"/>
      <c r="I509" s="46"/>
    </row>
    <row r="510" spans="1:9" s="47" customFormat="1" x14ac:dyDescent="0.2">
      <c r="A510" s="176"/>
      <c r="B510" s="155" t="s">
        <v>233</v>
      </c>
      <c r="C510" s="27" t="s">
        <v>1231</v>
      </c>
      <c r="D510" s="130">
        <v>11</v>
      </c>
      <c r="E510" s="156" t="s">
        <v>17</v>
      </c>
      <c r="F510" s="324"/>
      <c r="G510" s="30" t="s">
        <v>28</v>
      </c>
      <c r="H510" s="144">
        <f t="shared" si="36"/>
        <v>0</v>
      </c>
      <c r="I510" s="46"/>
    </row>
    <row r="511" spans="1:9" s="47" customFormat="1" x14ac:dyDescent="0.2">
      <c r="A511" s="176"/>
      <c r="B511" s="155" t="s">
        <v>234</v>
      </c>
      <c r="C511" s="27" t="s">
        <v>1232</v>
      </c>
      <c r="D511" s="130">
        <v>11</v>
      </c>
      <c r="E511" s="156" t="s">
        <v>17</v>
      </c>
      <c r="F511" s="324"/>
      <c r="G511" s="30" t="s">
        <v>28</v>
      </c>
      <c r="H511" s="144">
        <f t="shared" si="36"/>
        <v>0</v>
      </c>
      <c r="I511" s="46"/>
    </row>
    <row r="512" spans="1:9" s="47" customFormat="1" x14ac:dyDescent="0.2">
      <c r="A512" s="176"/>
      <c r="B512" s="155" t="s">
        <v>562</v>
      </c>
      <c r="C512" s="27" t="s">
        <v>1233</v>
      </c>
      <c r="D512" s="130">
        <v>11</v>
      </c>
      <c r="E512" s="156" t="s">
        <v>17</v>
      </c>
      <c r="F512" s="324"/>
      <c r="G512" s="30" t="s">
        <v>28</v>
      </c>
      <c r="H512" s="144">
        <f t="shared" si="36"/>
        <v>0</v>
      </c>
      <c r="I512" s="46"/>
    </row>
    <row r="513" spans="1:9" s="47" customFormat="1" x14ac:dyDescent="0.2">
      <c r="A513" s="176"/>
      <c r="B513" s="155" t="s">
        <v>563</v>
      </c>
      <c r="C513" s="139" t="s">
        <v>1235</v>
      </c>
      <c r="D513" s="130">
        <v>9</v>
      </c>
      <c r="E513" s="156" t="s">
        <v>17</v>
      </c>
      <c r="F513" s="324"/>
      <c r="G513" s="30" t="s">
        <v>28</v>
      </c>
      <c r="H513" s="144">
        <f t="shared" si="36"/>
        <v>0</v>
      </c>
      <c r="I513" s="46"/>
    </row>
    <row r="514" spans="1:9" s="47" customFormat="1" x14ac:dyDescent="0.2">
      <c r="A514" s="176"/>
      <c r="B514" s="155" t="s">
        <v>564</v>
      </c>
      <c r="C514" s="139" t="s">
        <v>132</v>
      </c>
      <c r="D514" s="130">
        <v>2</v>
      </c>
      <c r="E514" s="156" t="s">
        <v>17</v>
      </c>
      <c r="F514" s="324"/>
      <c r="G514" s="30" t="s">
        <v>28</v>
      </c>
      <c r="H514" s="144">
        <f t="shared" si="36"/>
        <v>0</v>
      </c>
      <c r="I514" s="46"/>
    </row>
    <row r="515" spans="1:9" s="47" customFormat="1" x14ac:dyDescent="0.2">
      <c r="A515" s="176"/>
      <c r="B515" s="155" t="s">
        <v>565</v>
      </c>
      <c r="C515" s="139" t="s">
        <v>1236</v>
      </c>
      <c r="D515" s="136"/>
      <c r="E515" s="145"/>
      <c r="F515" s="159"/>
      <c r="G515" s="159"/>
      <c r="H515" s="144"/>
      <c r="I515" s="46"/>
    </row>
    <row r="516" spans="1:9" s="47" customFormat="1" x14ac:dyDescent="0.2">
      <c r="A516" s="176"/>
      <c r="B516" s="155" t="s">
        <v>566</v>
      </c>
      <c r="C516" s="139" t="s">
        <v>1237</v>
      </c>
      <c r="D516" s="130">
        <v>17</v>
      </c>
      <c r="E516" s="145" t="s">
        <v>17</v>
      </c>
      <c r="F516" s="327"/>
      <c r="G516" s="30" t="s">
        <v>28</v>
      </c>
      <c r="H516" s="144">
        <f t="shared" si="36"/>
        <v>0</v>
      </c>
      <c r="I516" s="46"/>
    </row>
    <row r="517" spans="1:9" s="47" customFormat="1" x14ac:dyDescent="0.2">
      <c r="A517" s="176"/>
      <c r="B517" s="155" t="s">
        <v>567</v>
      </c>
      <c r="C517" s="161" t="s">
        <v>1238</v>
      </c>
      <c r="D517" s="130">
        <v>17</v>
      </c>
      <c r="E517" s="145" t="s">
        <v>17</v>
      </c>
      <c r="F517" s="327"/>
      <c r="G517" s="327"/>
      <c r="H517" s="144">
        <f t="shared" si="36"/>
        <v>0</v>
      </c>
      <c r="I517" s="46"/>
    </row>
    <row r="518" spans="1:9" s="47" customFormat="1" x14ac:dyDescent="0.2">
      <c r="A518" s="176"/>
      <c r="B518" s="155" t="s">
        <v>568</v>
      </c>
      <c r="C518" s="15" t="s">
        <v>569</v>
      </c>
      <c r="D518" s="84">
        <v>410</v>
      </c>
      <c r="E518" s="188" t="s">
        <v>16</v>
      </c>
      <c r="F518" s="327"/>
      <c r="G518" s="327"/>
      <c r="H518" s="144">
        <f t="shared" si="36"/>
        <v>0</v>
      </c>
      <c r="I518" s="46"/>
    </row>
    <row r="519" spans="1:9" s="47" customFormat="1" x14ac:dyDescent="0.2">
      <c r="A519" s="176"/>
      <c r="B519" s="155" t="s">
        <v>570</v>
      </c>
      <c r="C519" s="161" t="s">
        <v>571</v>
      </c>
      <c r="D519" s="130">
        <v>580</v>
      </c>
      <c r="E519" s="145" t="s">
        <v>16</v>
      </c>
      <c r="F519" s="327"/>
      <c r="G519" s="327"/>
      <c r="H519" s="144">
        <f t="shared" si="36"/>
        <v>0</v>
      </c>
      <c r="I519" s="46"/>
    </row>
    <row r="520" spans="1:9" s="47" customFormat="1" ht="25.5" x14ac:dyDescent="0.2">
      <c r="A520" s="176"/>
      <c r="B520" s="155" t="s">
        <v>572</v>
      </c>
      <c r="C520" s="27" t="s">
        <v>573</v>
      </c>
      <c r="D520" s="130">
        <v>1</v>
      </c>
      <c r="E520" s="156" t="s">
        <v>39</v>
      </c>
      <c r="F520" s="30" t="s">
        <v>28</v>
      </c>
      <c r="G520" s="324"/>
      <c r="H520" s="144">
        <f t="shared" si="36"/>
        <v>0</v>
      </c>
      <c r="I520" s="46"/>
    </row>
    <row r="521" spans="1:9" s="47" customFormat="1" x14ac:dyDescent="0.2">
      <c r="A521" s="177"/>
      <c r="B521" s="122">
        <v>15</v>
      </c>
      <c r="C521" s="123" t="s">
        <v>55</v>
      </c>
      <c r="D521" s="124"/>
      <c r="E521" s="125"/>
      <c r="F521" s="126"/>
      <c r="G521" s="126"/>
      <c r="H521" s="144"/>
      <c r="I521" s="46"/>
    </row>
    <row r="522" spans="1:9" s="47" customFormat="1" x14ac:dyDescent="0.2">
      <c r="A522" s="176"/>
      <c r="B522" s="83" t="s">
        <v>139</v>
      </c>
      <c r="C522" s="15" t="s">
        <v>56</v>
      </c>
      <c r="D522" s="130">
        <v>2500</v>
      </c>
      <c r="E522" s="121" t="s">
        <v>16</v>
      </c>
      <c r="F522" s="327"/>
      <c r="G522" s="327"/>
      <c r="H522" s="144">
        <f t="shared" si="36"/>
        <v>0</v>
      </c>
      <c r="I522" s="46"/>
    </row>
    <row r="523" spans="1:9" s="47" customFormat="1" x14ac:dyDescent="0.2">
      <c r="A523" s="180"/>
      <c r="B523" s="83" t="s">
        <v>140</v>
      </c>
      <c r="C523" s="132" t="s">
        <v>57</v>
      </c>
      <c r="D523" s="130">
        <v>2500</v>
      </c>
      <c r="E523" s="85" t="s">
        <v>16</v>
      </c>
      <c r="F523" s="327"/>
      <c r="G523" s="327"/>
      <c r="H523" s="144">
        <f t="shared" si="36"/>
        <v>0</v>
      </c>
      <c r="I523" s="46"/>
    </row>
    <row r="524" spans="1:9" s="47" customFormat="1" x14ac:dyDescent="0.2">
      <c r="A524" s="176"/>
      <c r="B524" s="83" t="s">
        <v>574</v>
      </c>
      <c r="C524" s="132" t="s">
        <v>575</v>
      </c>
      <c r="D524" s="130">
        <v>490</v>
      </c>
      <c r="E524" s="145" t="s">
        <v>16</v>
      </c>
      <c r="F524" s="327"/>
      <c r="G524" s="327"/>
      <c r="H524" s="144">
        <f t="shared" si="36"/>
        <v>0</v>
      </c>
      <c r="I524" s="46"/>
    </row>
    <row r="525" spans="1:9" s="47" customFormat="1" x14ac:dyDescent="0.2">
      <c r="A525" s="181"/>
      <c r="B525" s="182" t="s">
        <v>19</v>
      </c>
      <c r="C525" s="183" t="s">
        <v>59</v>
      </c>
      <c r="D525" s="184"/>
      <c r="E525" s="185"/>
      <c r="F525" s="186"/>
      <c r="G525" s="186"/>
      <c r="H525" s="258"/>
      <c r="I525" s="46"/>
    </row>
    <row r="526" spans="1:9" s="47" customFormat="1" x14ac:dyDescent="0.2">
      <c r="A526" s="114"/>
      <c r="B526" s="115">
        <v>1</v>
      </c>
      <c r="C526" s="22" t="s">
        <v>60</v>
      </c>
      <c r="D526" s="117"/>
      <c r="E526" s="118"/>
      <c r="F526" s="119"/>
      <c r="G526" s="119"/>
      <c r="H526" s="144"/>
      <c r="I526" s="46"/>
    </row>
    <row r="527" spans="1:9" s="47" customFormat="1" x14ac:dyDescent="0.2">
      <c r="A527" s="131"/>
      <c r="B527" s="135" t="s">
        <v>7</v>
      </c>
      <c r="C527" s="140" t="s">
        <v>115</v>
      </c>
      <c r="D527" s="130">
        <v>17</v>
      </c>
      <c r="E527" s="158" t="s">
        <v>17</v>
      </c>
      <c r="F527" s="327"/>
      <c r="G527" s="327"/>
      <c r="H527" s="144">
        <f t="shared" si="36"/>
        <v>0</v>
      </c>
      <c r="I527" s="46"/>
    </row>
    <row r="528" spans="1:9" s="47" customFormat="1" x14ac:dyDescent="0.2">
      <c r="A528" s="131"/>
      <c r="B528" s="135" t="s">
        <v>22</v>
      </c>
      <c r="C528" s="15" t="s">
        <v>576</v>
      </c>
      <c r="D528" s="130">
        <v>2</v>
      </c>
      <c r="E528" s="188" t="s">
        <v>17</v>
      </c>
      <c r="F528" s="324"/>
      <c r="G528" s="324"/>
      <c r="H528" s="144">
        <f t="shared" si="36"/>
        <v>0</v>
      </c>
      <c r="I528" s="46"/>
    </row>
    <row r="529" spans="1:9" s="47" customFormat="1" x14ac:dyDescent="0.2">
      <c r="A529" s="131"/>
      <c r="B529" s="135" t="s">
        <v>23</v>
      </c>
      <c r="C529" s="15" t="s">
        <v>129</v>
      </c>
      <c r="D529" s="130">
        <v>2</v>
      </c>
      <c r="E529" s="188" t="s">
        <v>17</v>
      </c>
      <c r="F529" s="324"/>
      <c r="G529" s="324"/>
      <c r="H529" s="144">
        <f t="shared" si="36"/>
        <v>0</v>
      </c>
      <c r="I529" s="46"/>
    </row>
    <row r="530" spans="1:9" s="47" customFormat="1" x14ac:dyDescent="0.2">
      <c r="A530" s="131"/>
      <c r="B530" s="135" t="s">
        <v>24</v>
      </c>
      <c r="C530" s="189" t="s">
        <v>107</v>
      </c>
      <c r="D530" s="130">
        <v>16</v>
      </c>
      <c r="E530" s="158" t="s">
        <v>17</v>
      </c>
      <c r="F530" s="327"/>
      <c r="G530" s="327"/>
      <c r="H530" s="144">
        <f t="shared" si="36"/>
        <v>0</v>
      </c>
      <c r="I530" s="46"/>
    </row>
    <row r="531" spans="1:9" s="47" customFormat="1" x14ac:dyDescent="0.2">
      <c r="A531" s="131"/>
      <c r="B531" s="135" t="s">
        <v>125</v>
      </c>
      <c r="C531" s="189" t="s">
        <v>577</v>
      </c>
      <c r="D531" s="130">
        <v>2</v>
      </c>
      <c r="E531" s="158" t="s">
        <v>17</v>
      </c>
      <c r="F531" s="327"/>
      <c r="G531" s="327"/>
      <c r="H531" s="144">
        <f t="shared" si="36"/>
        <v>0</v>
      </c>
      <c r="I531" s="46"/>
    </row>
    <row r="532" spans="1:9" s="47" customFormat="1" x14ac:dyDescent="0.2">
      <c r="A532" s="131"/>
      <c r="B532" s="135" t="s">
        <v>66</v>
      </c>
      <c r="C532" s="189" t="s">
        <v>91</v>
      </c>
      <c r="D532" s="130">
        <v>4</v>
      </c>
      <c r="E532" s="158" t="s">
        <v>17</v>
      </c>
      <c r="F532" s="327"/>
      <c r="G532" s="327"/>
      <c r="H532" s="144">
        <f t="shared" si="36"/>
        <v>0</v>
      </c>
      <c r="I532" s="46"/>
    </row>
    <row r="533" spans="1:9" s="47" customFormat="1" x14ac:dyDescent="0.2">
      <c r="A533" s="131"/>
      <c r="B533" s="135" t="s">
        <v>78</v>
      </c>
      <c r="C533" s="189" t="s">
        <v>89</v>
      </c>
      <c r="D533" s="130">
        <v>4</v>
      </c>
      <c r="E533" s="158" t="s">
        <v>17</v>
      </c>
      <c r="F533" s="327"/>
      <c r="G533" s="327"/>
      <c r="H533" s="144">
        <f t="shared" si="36"/>
        <v>0</v>
      </c>
      <c r="I533" s="46"/>
    </row>
    <row r="534" spans="1:9" s="47" customFormat="1" x14ac:dyDescent="0.2">
      <c r="A534" s="131"/>
      <c r="B534" s="135" t="s">
        <v>79</v>
      </c>
      <c r="C534" s="190" t="s">
        <v>108</v>
      </c>
      <c r="D534" s="130">
        <v>2</v>
      </c>
      <c r="E534" s="158" t="s">
        <v>17</v>
      </c>
      <c r="F534" s="327"/>
      <c r="G534" s="327"/>
      <c r="H534" s="144">
        <f t="shared" si="36"/>
        <v>0</v>
      </c>
      <c r="I534" s="46"/>
    </row>
    <row r="535" spans="1:9" s="47" customFormat="1" x14ac:dyDescent="0.2">
      <c r="A535" s="131"/>
      <c r="B535" s="135" t="s">
        <v>80</v>
      </c>
      <c r="C535" s="161" t="s">
        <v>102</v>
      </c>
      <c r="D535" s="130">
        <v>19</v>
      </c>
      <c r="E535" s="191" t="s">
        <v>17</v>
      </c>
      <c r="F535" s="327"/>
      <c r="G535" s="327"/>
      <c r="H535" s="144">
        <f t="shared" si="36"/>
        <v>0</v>
      </c>
      <c r="I535" s="46"/>
    </row>
    <row r="536" spans="1:9" s="47" customFormat="1" x14ac:dyDescent="0.2">
      <c r="A536" s="131"/>
      <c r="B536" s="135" t="s">
        <v>81</v>
      </c>
      <c r="C536" s="161" t="s">
        <v>121</v>
      </c>
      <c r="D536" s="130">
        <v>2</v>
      </c>
      <c r="E536" s="191" t="s">
        <v>17</v>
      </c>
      <c r="F536" s="327"/>
      <c r="G536" s="327"/>
      <c r="H536" s="144">
        <f t="shared" si="36"/>
        <v>0</v>
      </c>
      <c r="I536" s="46"/>
    </row>
    <row r="537" spans="1:9" s="47" customFormat="1" x14ac:dyDescent="0.2">
      <c r="A537" s="131"/>
      <c r="B537" s="135" t="s">
        <v>83</v>
      </c>
      <c r="C537" s="161" t="s">
        <v>109</v>
      </c>
      <c r="D537" s="130">
        <v>18</v>
      </c>
      <c r="E537" s="191" t="s">
        <v>17</v>
      </c>
      <c r="F537" s="327"/>
      <c r="G537" s="327"/>
      <c r="H537" s="144">
        <f t="shared" si="36"/>
        <v>0</v>
      </c>
      <c r="I537" s="46"/>
    </row>
    <row r="538" spans="1:9" s="47" customFormat="1" x14ac:dyDescent="0.2">
      <c r="A538" s="131"/>
      <c r="B538" s="135" t="s">
        <v>84</v>
      </c>
      <c r="C538" s="161" t="s">
        <v>77</v>
      </c>
      <c r="D538" s="130">
        <v>11</v>
      </c>
      <c r="E538" s="191" t="s">
        <v>17</v>
      </c>
      <c r="F538" s="327"/>
      <c r="G538" s="327"/>
      <c r="H538" s="144">
        <f t="shared" si="36"/>
        <v>0</v>
      </c>
      <c r="I538" s="46"/>
    </row>
    <row r="539" spans="1:9" s="47" customFormat="1" x14ac:dyDescent="0.2">
      <c r="A539" s="131"/>
      <c r="B539" s="135" t="s">
        <v>86</v>
      </c>
      <c r="C539" s="161" t="s">
        <v>134</v>
      </c>
      <c r="D539" s="130">
        <v>17</v>
      </c>
      <c r="E539" s="191" t="s">
        <v>17</v>
      </c>
      <c r="F539" s="327"/>
      <c r="G539" s="327"/>
      <c r="H539" s="144">
        <f t="shared" si="36"/>
        <v>0</v>
      </c>
      <c r="I539" s="46"/>
    </row>
    <row r="540" spans="1:9" s="47" customFormat="1" x14ac:dyDescent="0.2">
      <c r="A540" s="131"/>
      <c r="B540" s="135" t="s">
        <v>126</v>
      </c>
      <c r="C540" s="161" t="s">
        <v>578</v>
      </c>
      <c r="D540" s="130">
        <v>4</v>
      </c>
      <c r="E540" s="145" t="s">
        <v>17</v>
      </c>
      <c r="F540" s="327"/>
      <c r="G540" s="327"/>
      <c r="H540" s="144">
        <f t="shared" si="36"/>
        <v>0</v>
      </c>
      <c r="I540" s="46"/>
    </row>
    <row r="541" spans="1:9" s="47" customFormat="1" x14ac:dyDescent="0.2">
      <c r="A541" s="131"/>
      <c r="B541" s="135" t="s">
        <v>93</v>
      </c>
      <c r="C541" s="140" t="s">
        <v>579</v>
      </c>
      <c r="D541" s="130">
        <v>6</v>
      </c>
      <c r="E541" s="133" t="s">
        <v>17</v>
      </c>
      <c r="F541" s="327"/>
      <c r="G541" s="327"/>
      <c r="H541" s="144">
        <f t="shared" ref="H541:H543" si="37">SUM(F541,G541)*D541</f>
        <v>0</v>
      </c>
      <c r="I541" s="46"/>
    </row>
    <row r="542" spans="1:9" s="47" customFormat="1" x14ac:dyDescent="0.2">
      <c r="A542" s="131"/>
      <c r="B542" s="135" t="s">
        <v>127</v>
      </c>
      <c r="C542" s="140" t="s">
        <v>580</v>
      </c>
      <c r="D542" s="130">
        <v>2</v>
      </c>
      <c r="E542" s="133" t="s">
        <v>17</v>
      </c>
      <c r="F542" s="327"/>
      <c r="G542" s="327"/>
      <c r="H542" s="144">
        <f t="shared" si="37"/>
        <v>0</v>
      </c>
      <c r="I542" s="46"/>
    </row>
    <row r="543" spans="1:9" s="47" customFormat="1" x14ac:dyDescent="0.2">
      <c r="A543" s="131"/>
      <c r="B543" s="135" t="s">
        <v>128</v>
      </c>
      <c r="C543" s="161" t="s">
        <v>581</v>
      </c>
      <c r="D543" s="130">
        <v>4</v>
      </c>
      <c r="E543" s="145" t="s">
        <v>17</v>
      </c>
      <c r="F543" s="327"/>
      <c r="G543" s="327"/>
      <c r="H543" s="144">
        <f t="shared" si="37"/>
        <v>0</v>
      </c>
      <c r="I543" s="46"/>
    </row>
    <row r="544" spans="1:9" s="47" customFormat="1" x14ac:dyDescent="0.2">
      <c r="A544" s="131"/>
      <c r="B544" s="135" t="s">
        <v>582</v>
      </c>
      <c r="C544" s="161" t="s">
        <v>82</v>
      </c>
      <c r="D544" s="130"/>
      <c r="E544" s="158"/>
      <c r="F544" s="90"/>
      <c r="G544" s="90"/>
      <c r="H544" s="144"/>
      <c r="I544" s="46"/>
    </row>
    <row r="545" spans="1:9" s="47" customFormat="1" x14ac:dyDescent="0.2">
      <c r="A545" s="131"/>
      <c r="B545" s="135" t="s">
        <v>583</v>
      </c>
      <c r="C545" s="192" t="s">
        <v>1239</v>
      </c>
      <c r="D545" s="130">
        <v>2</v>
      </c>
      <c r="E545" s="158" t="s">
        <v>17</v>
      </c>
      <c r="F545" s="327"/>
      <c r="G545" s="327"/>
      <c r="H545" s="144">
        <f t="shared" ref="H545:H555" si="38">SUM(F545,G545)*D545</f>
        <v>0</v>
      </c>
      <c r="I545" s="46"/>
    </row>
    <row r="546" spans="1:9" s="47" customFormat="1" x14ac:dyDescent="0.2">
      <c r="A546" s="131"/>
      <c r="B546" s="135" t="s">
        <v>584</v>
      </c>
      <c r="C546" s="192" t="s">
        <v>1240</v>
      </c>
      <c r="D546" s="130">
        <v>2</v>
      </c>
      <c r="E546" s="158" t="s">
        <v>17</v>
      </c>
      <c r="F546" s="327"/>
      <c r="G546" s="327"/>
      <c r="H546" s="144">
        <f t="shared" si="38"/>
        <v>0</v>
      </c>
      <c r="I546" s="46"/>
    </row>
    <row r="547" spans="1:9" s="47" customFormat="1" x14ac:dyDescent="0.2">
      <c r="A547" s="131"/>
      <c r="B547" s="135" t="s">
        <v>585</v>
      </c>
      <c r="C547" s="192" t="s">
        <v>1241</v>
      </c>
      <c r="D547" s="130">
        <v>8</v>
      </c>
      <c r="E547" s="158" t="s">
        <v>17</v>
      </c>
      <c r="F547" s="327"/>
      <c r="G547" s="327"/>
      <c r="H547" s="144">
        <f t="shared" si="38"/>
        <v>0</v>
      </c>
      <c r="I547" s="46"/>
    </row>
    <row r="548" spans="1:9" s="47" customFormat="1" x14ac:dyDescent="0.2">
      <c r="A548" s="131"/>
      <c r="B548" s="135" t="s">
        <v>586</v>
      </c>
      <c r="C548" s="192" t="s">
        <v>1242</v>
      </c>
      <c r="D548" s="130">
        <v>4</v>
      </c>
      <c r="E548" s="158" t="s">
        <v>17</v>
      </c>
      <c r="F548" s="327"/>
      <c r="G548" s="327"/>
      <c r="H548" s="144">
        <f t="shared" si="38"/>
        <v>0</v>
      </c>
      <c r="I548" s="46"/>
    </row>
    <row r="549" spans="1:9" s="47" customFormat="1" x14ac:dyDescent="0.2">
      <c r="A549" s="131"/>
      <c r="B549" s="135" t="s">
        <v>587</v>
      </c>
      <c r="C549" s="140" t="s">
        <v>1243</v>
      </c>
      <c r="D549" s="130">
        <v>1</v>
      </c>
      <c r="E549" s="158" t="s">
        <v>17</v>
      </c>
      <c r="F549" s="327"/>
      <c r="G549" s="327"/>
      <c r="H549" s="144">
        <f t="shared" si="38"/>
        <v>0</v>
      </c>
      <c r="I549" s="46"/>
    </row>
    <row r="550" spans="1:9" s="47" customFormat="1" x14ac:dyDescent="0.2">
      <c r="A550" s="114"/>
      <c r="B550" s="115">
        <v>2</v>
      </c>
      <c r="C550" s="22" t="s">
        <v>61</v>
      </c>
      <c r="D550" s="124"/>
      <c r="E550" s="118"/>
      <c r="F550" s="126"/>
      <c r="G550" s="126"/>
      <c r="H550" s="144"/>
      <c r="I550" s="46"/>
    </row>
    <row r="551" spans="1:9" s="47" customFormat="1" x14ac:dyDescent="0.2">
      <c r="A551" s="131"/>
      <c r="B551" s="135" t="s">
        <v>21</v>
      </c>
      <c r="C551" s="143" t="s">
        <v>116</v>
      </c>
      <c r="D551" s="130">
        <v>18</v>
      </c>
      <c r="E551" s="191" t="s">
        <v>17</v>
      </c>
      <c r="F551" s="327"/>
      <c r="G551" s="327"/>
      <c r="H551" s="144">
        <f t="shared" si="38"/>
        <v>0</v>
      </c>
      <c r="I551" s="46"/>
    </row>
    <row r="552" spans="1:9" s="47" customFormat="1" x14ac:dyDescent="0.2">
      <c r="A552" s="131"/>
      <c r="B552" s="135" t="s">
        <v>25</v>
      </c>
      <c r="C552" s="143" t="s">
        <v>103</v>
      </c>
      <c r="D552" s="130">
        <v>2</v>
      </c>
      <c r="E552" s="145" t="s">
        <v>17</v>
      </c>
      <c r="F552" s="327"/>
      <c r="G552" s="327"/>
      <c r="H552" s="144">
        <f t="shared" si="38"/>
        <v>0</v>
      </c>
      <c r="I552" s="46"/>
    </row>
    <row r="553" spans="1:9" s="47" customFormat="1" x14ac:dyDescent="0.2">
      <c r="A553" s="131"/>
      <c r="B553" s="135" t="s">
        <v>29</v>
      </c>
      <c r="C553" s="143" t="s">
        <v>104</v>
      </c>
      <c r="D553" s="130">
        <v>7</v>
      </c>
      <c r="E553" s="145" t="s">
        <v>17</v>
      </c>
      <c r="F553" s="327"/>
      <c r="G553" s="327"/>
      <c r="H553" s="144">
        <f t="shared" si="38"/>
        <v>0</v>
      </c>
      <c r="I553" s="46"/>
    </row>
    <row r="554" spans="1:9" s="47" customFormat="1" x14ac:dyDescent="0.2">
      <c r="A554" s="131"/>
      <c r="B554" s="135" t="s">
        <v>63</v>
      </c>
      <c r="C554" s="193" t="s">
        <v>130</v>
      </c>
      <c r="D554" s="130">
        <v>2</v>
      </c>
      <c r="E554" s="145" t="s">
        <v>17</v>
      </c>
      <c r="F554" s="327"/>
      <c r="G554" s="327"/>
      <c r="H554" s="144">
        <f t="shared" si="38"/>
        <v>0</v>
      </c>
      <c r="I554" s="46"/>
    </row>
    <row r="555" spans="1:9" s="47" customFormat="1" x14ac:dyDescent="0.2">
      <c r="A555" s="131"/>
      <c r="B555" s="135" t="s">
        <v>92</v>
      </c>
      <c r="C555" s="193" t="s">
        <v>588</v>
      </c>
      <c r="D555" s="130">
        <v>17</v>
      </c>
      <c r="E555" s="145" t="s">
        <v>17</v>
      </c>
      <c r="F555" s="327"/>
      <c r="G555" s="327"/>
      <c r="H555" s="144">
        <f t="shared" si="38"/>
        <v>0</v>
      </c>
      <c r="I555" s="46"/>
    </row>
    <row r="556" spans="1:9" s="47" customFormat="1" x14ac:dyDescent="0.2">
      <c r="A556" s="194"/>
      <c r="B556" s="115">
        <v>3</v>
      </c>
      <c r="C556" s="116" t="s">
        <v>67</v>
      </c>
      <c r="D556" s="117"/>
      <c r="E556" s="195"/>
      <c r="F556" s="119"/>
      <c r="G556" s="119"/>
      <c r="H556" s="144"/>
      <c r="I556" s="46"/>
    </row>
    <row r="557" spans="1:9" s="47" customFormat="1" x14ac:dyDescent="0.2">
      <c r="A557" s="196"/>
      <c r="B557" s="197" t="s">
        <v>32</v>
      </c>
      <c r="C557" s="157" t="s">
        <v>250</v>
      </c>
      <c r="D557" s="259"/>
      <c r="E557" s="199"/>
      <c r="F557" s="200"/>
      <c r="G557" s="200"/>
      <c r="H557" s="201"/>
      <c r="I557" s="46"/>
    </row>
    <row r="558" spans="1:9" s="47" customFormat="1" x14ac:dyDescent="0.2">
      <c r="A558" s="196"/>
      <c r="B558" s="197" t="s">
        <v>274</v>
      </c>
      <c r="C558" s="157" t="s">
        <v>251</v>
      </c>
      <c r="D558" s="259">
        <v>60</v>
      </c>
      <c r="E558" s="199" t="s">
        <v>20</v>
      </c>
      <c r="F558" s="328"/>
      <c r="G558" s="328"/>
      <c r="H558" s="201">
        <f t="shared" ref="H558:H592" si="39">SUM(F558,G558)*D558</f>
        <v>0</v>
      </c>
      <c r="I558" s="46"/>
    </row>
    <row r="559" spans="1:9" s="47" customFormat="1" x14ac:dyDescent="0.2">
      <c r="A559" s="196"/>
      <c r="B559" s="197" t="s">
        <v>276</v>
      </c>
      <c r="C559" s="157" t="s">
        <v>589</v>
      </c>
      <c r="D559" s="259">
        <v>15</v>
      </c>
      <c r="E559" s="199" t="s">
        <v>20</v>
      </c>
      <c r="F559" s="328"/>
      <c r="G559" s="328"/>
      <c r="H559" s="201">
        <f t="shared" si="39"/>
        <v>0</v>
      </c>
      <c r="I559" s="46"/>
    </row>
    <row r="560" spans="1:9" s="47" customFormat="1" x14ac:dyDescent="0.2">
      <c r="A560" s="196"/>
      <c r="B560" s="197" t="s">
        <v>278</v>
      </c>
      <c r="C560" s="157" t="s">
        <v>252</v>
      </c>
      <c r="D560" s="259">
        <v>48</v>
      </c>
      <c r="E560" s="199" t="s">
        <v>20</v>
      </c>
      <c r="F560" s="328"/>
      <c r="G560" s="328"/>
      <c r="H560" s="201">
        <f t="shared" si="39"/>
        <v>0</v>
      </c>
      <c r="I560" s="46"/>
    </row>
    <row r="561" spans="1:9" s="47" customFormat="1" x14ac:dyDescent="0.2">
      <c r="A561" s="196"/>
      <c r="B561" s="197" t="s">
        <v>590</v>
      </c>
      <c r="C561" s="132" t="s">
        <v>253</v>
      </c>
      <c r="D561" s="259">
        <v>72</v>
      </c>
      <c r="E561" s="16" t="s">
        <v>20</v>
      </c>
      <c r="F561" s="328"/>
      <c r="G561" s="328"/>
      <c r="H561" s="201">
        <f t="shared" si="39"/>
        <v>0</v>
      </c>
      <c r="I561" s="46"/>
    </row>
    <row r="562" spans="1:9" s="47" customFormat="1" x14ac:dyDescent="0.2">
      <c r="A562" s="196"/>
      <c r="B562" s="197" t="s">
        <v>69</v>
      </c>
      <c r="C562" s="132" t="s">
        <v>591</v>
      </c>
      <c r="D562" s="259"/>
      <c r="E562" s="16"/>
      <c r="F562" s="200"/>
      <c r="G562" s="200"/>
      <c r="H562" s="201"/>
      <c r="I562" s="46"/>
    </row>
    <row r="563" spans="1:9" s="47" customFormat="1" x14ac:dyDescent="0.2">
      <c r="A563" s="196"/>
      <c r="B563" s="197" t="s">
        <v>282</v>
      </c>
      <c r="C563" s="132" t="s">
        <v>251</v>
      </c>
      <c r="D563" s="259">
        <v>23</v>
      </c>
      <c r="E563" s="16" t="s">
        <v>255</v>
      </c>
      <c r="F563" s="328"/>
      <c r="G563" s="328"/>
      <c r="H563" s="201">
        <f t="shared" si="39"/>
        <v>0</v>
      </c>
      <c r="I563" s="46"/>
    </row>
    <row r="564" spans="1:9" s="47" customFormat="1" x14ac:dyDescent="0.2">
      <c r="A564" s="196"/>
      <c r="B564" s="197" t="s">
        <v>283</v>
      </c>
      <c r="C564" s="132" t="s">
        <v>589</v>
      </c>
      <c r="D564" s="259">
        <v>1</v>
      </c>
      <c r="E564" s="16" t="s">
        <v>255</v>
      </c>
      <c r="F564" s="328"/>
      <c r="G564" s="328"/>
      <c r="H564" s="201">
        <f t="shared" si="39"/>
        <v>0</v>
      </c>
      <c r="I564" s="46"/>
    </row>
    <row r="565" spans="1:9" s="47" customFormat="1" x14ac:dyDescent="0.2">
      <c r="A565" s="196"/>
      <c r="B565" s="197" t="s">
        <v>284</v>
      </c>
      <c r="C565" s="132" t="s">
        <v>252</v>
      </c>
      <c r="D565" s="259">
        <v>20</v>
      </c>
      <c r="E565" s="16" t="s">
        <v>255</v>
      </c>
      <c r="F565" s="328"/>
      <c r="G565" s="328"/>
      <c r="H565" s="201">
        <f t="shared" si="39"/>
        <v>0</v>
      </c>
      <c r="I565" s="46"/>
    </row>
    <row r="566" spans="1:9" s="47" customFormat="1" x14ac:dyDescent="0.2">
      <c r="A566" s="196"/>
      <c r="B566" s="197" t="s">
        <v>592</v>
      </c>
      <c r="C566" s="132" t="s">
        <v>253</v>
      </c>
      <c r="D566" s="259">
        <v>29</v>
      </c>
      <c r="E566" s="16" t="s">
        <v>255</v>
      </c>
      <c r="F566" s="328"/>
      <c r="G566" s="328"/>
      <c r="H566" s="201">
        <f t="shared" si="39"/>
        <v>0</v>
      </c>
      <c r="I566" s="46"/>
    </row>
    <row r="567" spans="1:9" s="47" customFormat="1" x14ac:dyDescent="0.2">
      <c r="A567" s="196"/>
      <c r="B567" s="197" t="s">
        <v>593</v>
      </c>
      <c r="C567" s="132" t="s">
        <v>594</v>
      </c>
      <c r="D567" s="259">
        <v>1</v>
      </c>
      <c r="E567" s="16" t="s">
        <v>255</v>
      </c>
      <c r="F567" s="328"/>
      <c r="G567" s="328"/>
      <c r="H567" s="201">
        <f t="shared" si="39"/>
        <v>0</v>
      </c>
      <c r="I567" s="46"/>
    </row>
    <row r="568" spans="1:9" s="47" customFormat="1" x14ac:dyDescent="0.2">
      <c r="A568" s="196"/>
      <c r="B568" s="197" t="s">
        <v>285</v>
      </c>
      <c r="C568" s="132" t="s">
        <v>256</v>
      </c>
      <c r="D568" s="259"/>
      <c r="E568" s="16"/>
      <c r="F568" s="200"/>
      <c r="G568" s="200"/>
      <c r="H568" s="201"/>
      <c r="I568" s="46"/>
    </row>
    <row r="569" spans="1:9" s="47" customFormat="1" x14ac:dyDescent="0.2">
      <c r="A569" s="196"/>
      <c r="B569" s="197" t="s">
        <v>287</v>
      </c>
      <c r="C569" s="132" t="s">
        <v>257</v>
      </c>
      <c r="D569" s="259">
        <v>14</v>
      </c>
      <c r="E569" s="16" t="s">
        <v>255</v>
      </c>
      <c r="F569" s="328"/>
      <c r="G569" s="328"/>
      <c r="H569" s="201">
        <f t="shared" si="39"/>
        <v>0</v>
      </c>
      <c r="I569" s="46"/>
    </row>
    <row r="570" spans="1:9" s="47" customFormat="1" x14ac:dyDescent="0.2">
      <c r="A570" s="196"/>
      <c r="B570" s="197" t="s">
        <v>288</v>
      </c>
      <c r="C570" s="132" t="s">
        <v>258</v>
      </c>
      <c r="D570" s="259"/>
      <c r="E570" s="16"/>
      <c r="F570" s="200"/>
      <c r="G570" s="200"/>
      <c r="H570" s="201"/>
      <c r="I570" s="46"/>
    </row>
    <row r="571" spans="1:9" s="47" customFormat="1" x14ac:dyDescent="0.2">
      <c r="A571" s="196"/>
      <c r="B571" s="197" t="s">
        <v>290</v>
      </c>
      <c r="C571" s="132" t="s">
        <v>251</v>
      </c>
      <c r="D571" s="259">
        <v>10</v>
      </c>
      <c r="E571" s="16" t="s">
        <v>255</v>
      </c>
      <c r="F571" s="328"/>
      <c r="G571" s="328"/>
      <c r="H571" s="201">
        <f t="shared" si="39"/>
        <v>0</v>
      </c>
      <c r="I571" s="46"/>
    </row>
    <row r="572" spans="1:9" s="47" customFormat="1" x14ac:dyDescent="0.2">
      <c r="A572" s="196"/>
      <c r="B572" s="197" t="s">
        <v>292</v>
      </c>
      <c r="C572" s="132" t="s">
        <v>252</v>
      </c>
      <c r="D572" s="259">
        <v>3</v>
      </c>
      <c r="E572" s="16" t="s">
        <v>255</v>
      </c>
      <c r="F572" s="328"/>
      <c r="G572" s="328"/>
      <c r="H572" s="201">
        <f t="shared" si="39"/>
        <v>0</v>
      </c>
      <c r="I572" s="46"/>
    </row>
    <row r="573" spans="1:9" s="47" customFormat="1" x14ac:dyDescent="0.2">
      <c r="A573" s="196"/>
      <c r="B573" s="197" t="s">
        <v>294</v>
      </c>
      <c r="C573" s="132" t="s">
        <v>253</v>
      </c>
      <c r="D573" s="259">
        <v>18</v>
      </c>
      <c r="E573" s="16" t="s">
        <v>255</v>
      </c>
      <c r="F573" s="328"/>
      <c r="G573" s="328"/>
      <c r="H573" s="201">
        <f t="shared" si="39"/>
        <v>0</v>
      </c>
      <c r="I573" s="46"/>
    </row>
    <row r="574" spans="1:9" s="47" customFormat="1" x14ac:dyDescent="0.2">
      <c r="A574" s="196"/>
      <c r="B574" s="197" t="s">
        <v>595</v>
      </c>
      <c r="C574" s="132" t="s">
        <v>596</v>
      </c>
      <c r="D574" s="259">
        <v>2</v>
      </c>
      <c r="E574" s="16" t="s">
        <v>255</v>
      </c>
      <c r="F574" s="328"/>
      <c r="G574" s="328"/>
      <c r="H574" s="201">
        <f t="shared" si="39"/>
        <v>0</v>
      </c>
      <c r="I574" s="46"/>
    </row>
    <row r="575" spans="1:9" s="47" customFormat="1" x14ac:dyDescent="0.2">
      <c r="A575" s="196"/>
      <c r="B575" s="197" t="s">
        <v>597</v>
      </c>
      <c r="C575" s="132" t="s">
        <v>598</v>
      </c>
      <c r="D575" s="259">
        <v>9</v>
      </c>
      <c r="E575" s="16" t="s">
        <v>255</v>
      </c>
      <c r="F575" s="328"/>
      <c r="G575" s="328"/>
      <c r="H575" s="201">
        <f t="shared" si="39"/>
        <v>0</v>
      </c>
      <c r="I575" s="46"/>
    </row>
    <row r="576" spans="1:9" s="47" customFormat="1" x14ac:dyDescent="0.2">
      <c r="A576" s="196"/>
      <c r="B576" s="197" t="s">
        <v>298</v>
      </c>
      <c r="C576" s="132" t="s">
        <v>259</v>
      </c>
      <c r="D576" s="259"/>
      <c r="E576" s="16"/>
      <c r="F576" s="200"/>
      <c r="G576" s="200"/>
      <c r="H576" s="201"/>
      <c r="I576" s="46"/>
    </row>
    <row r="577" spans="1:9" s="47" customFormat="1" x14ac:dyDescent="0.2">
      <c r="A577" s="196"/>
      <c r="B577" s="197" t="s">
        <v>300</v>
      </c>
      <c r="C577" s="132" t="s">
        <v>257</v>
      </c>
      <c r="D577" s="259">
        <v>17</v>
      </c>
      <c r="E577" s="16" t="s">
        <v>255</v>
      </c>
      <c r="F577" s="328"/>
      <c r="G577" s="328"/>
      <c r="H577" s="201">
        <f t="shared" si="39"/>
        <v>0</v>
      </c>
      <c r="I577" s="46"/>
    </row>
    <row r="578" spans="1:9" s="47" customFormat="1" x14ac:dyDescent="0.2">
      <c r="A578" s="196"/>
      <c r="B578" s="197" t="s">
        <v>301</v>
      </c>
      <c r="C578" s="132" t="s">
        <v>261</v>
      </c>
      <c r="D578" s="259"/>
      <c r="E578" s="16"/>
      <c r="F578" s="200"/>
      <c r="G578" s="200"/>
      <c r="H578" s="201"/>
      <c r="I578" s="46"/>
    </row>
    <row r="579" spans="1:9" s="47" customFormat="1" x14ac:dyDescent="0.2">
      <c r="A579" s="196"/>
      <c r="B579" s="197" t="s">
        <v>305</v>
      </c>
      <c r="C579" s="132" t="s">
        <v>599</v>
      </c>
      <c r="D579" s="259">
        <v>1</v>
      </c>
      <c r="E579" s="16" t="s">
        <v>255</v>
      </c>
      <c r="F579" s="328"/>
      <c r="G579" s="328"/>
      <c r="H579" s="201">
        <f t="shared" si="39"/>
        <v>0</v>
      </c>
      <c r="I579" s="46"/>
    </row>
    <row r="580" spans="1:9" s="47" customFormat="1" x14ac:dyDescent="0.2">
      <c r="A580" s="196"/>
      <c r="B580" s="197" t="s">
        <v>600</v>
      </c>
      <c r="C580" s="202" t="s">
        <v>263</v>
      </c>
      <c r="D580" s="259">
        <v>8</v>
      </c>
      <c r="E580" s="16" t="s">
        <v>255</v>
      </c>
      <c r="F580" s="328"/>
      <c r="G580" s="328"/>
      <c r="H580" s="201">
        <f t="shared" si="39"/>
        <v>0</v>
      </c>
      <c r="I580" s="46"/>
    </row>
    <row r="581" spans="1:9" s="47" customFormat="1" x14ac:dyDescent="0.2">
      <c r="A581" s="196"/>
      <c r="B581" s="197" t="s">
        <v>601</v>
      </c>
      <c r="C581" s="132" t="s">
        <v>602</v>
      </c>
      <c r="D581" s="259">
        <v>1</v>
      </c>
      <c r="E581" s="16" t="s">
        <v>255</v>
      </c>
      <c r="F581" s="328"/>
      <c r="G581" s="328"/>
      <c r="H581" s="201">
        <f t="shared" si="39"/>
        <v>0</v>
      </c>
      <c r="I581" s="46"/>
    </row>
    <row r="582" spans="1:9" s="47" customFormat="1" x14ac:dyDescent="0.2">
      <c r="A582" s="196"/>
      <c r="B582" s="197" t="s">
        <v>603</v>
      </c>
      <c r="C582" s="132" t="s">
        <v>264</v>
      </c>
      <c r="D582" s="259">
        <v>9</v>
      </c>
      <c r="E582" s="16" t="s">
        <v>255</v>
      </c>
      <c r="F582" s="328"/>
      <c r="G582" s="328"/>
      <c r="H582" s="201">
        <f t="shared" si="39"/>
        <v>0</v>
      </c>
      <c r="I582" s="46"/>
    </row>
    <row r="583" spans="1:9" s="47" customFormat="1" x14ac:dyDescent="0.2">
      <c r="A583" s="196"/>
      <c r="B583" s="197" t="s">
        <v>303</v>
      </c>
      <c r="C583" s="132" t="s">
        <v>604</v>
      </c>
      <c r="D583" s="259"/>
      <c r="E583" s="16"/>
      <c r="F583" s="200"/>
      <c r="G583" s="200"/>
      <c r="H583" s="201"/>
      <c r="I583" s="46"/>
    </row>
    <row r="584" spans="1:9" s="47" customFormat="1" x14ac:dyDescent="0.2">
      <c r="A584" s="196"/>
      <c r="B584" s="197" t="s">
        <v>306</v>
      </c>
      <c r="C584" s="132" t="s">
        <v>605</v>
      </c>
      <c r="D584" s="259">
        <v>8</v>
      </c>
      <c r="E584" s="16" t="s">
        <v>255</v>
      </c>
      <c r="F584" s="328"/>
      <c r="G584" s="328"/>
      <c r="H584" s="201">
        <f t="shared" si="39"/>
        <v>0</v>
      </c>
      <c r="I584" s="46"/>
    </row>
    <row r="585" spans="1:9" s="47" customFormat="1" x14ac:dyDescent="0.2">
      <c r="A585" s="196"/>
      <c r="B585" s="197" t="s">
        <v>309</v>
      </c>
      <c r="C585" s="132" t="s">
        <v>265</v>
      </c>
      <c r="D585" s="259"/>
      <c r="E585" s="16"/>
      <c r="F585" s="200"/>
      <c r="G585" s="200"/>
      <c r="H585" s="201"/>
      <c r="I585" s="46"/>
    </row>
    <row r="586" spans="1:9" s="47" customFormat="1" x14ac:dyDescent="0.2">
      <c r="A586" s="196"/>
      <c r="B586" s="197" t="s">
        <v>310</v>
      </c>
      <c r="C586" s="27" t="s">
        <v>266</v>
      </c>
      <c r="D586" s="259">
        <v>20</v>
      </c>
      <c r="E586" s="16" t="s">
        <v>255</v>
      </c>
      <c r="F586" s="328"/>
      <c r="G586" s="328"/>
      <c r="H586" s="201">
        <f t="shared" si="39"/>
        <v>0</v>
      </c>
      <c r="I586" s="46"/>
    </row>
    <row r="587" spans="1:9" s="47" customFormat="1" x14ac:dyDescent="0.2">
      <c r="A587" s="196"/>
      <c r="B587" s="197" t="s">
        <v>311</v>
      </c>
      <c r="C587" s="27" t="s">
        <v>267</v>
      </c>
      <c r="D587" s="259">
        <v>80</v>
      </c>
      <c r="E587" s="16" t="s">
        <v>255</v>
      </c>
      <c r="F587" s="328"/>
      <c r="G587" s="328"/>
      <c r="H587" s="201">
        <f t="shared" si="39"/>
        <v>0</v>
      </c>
      <c r="I587" s="46"/>
    </row>
    <row r="588" spans="1:9" s="47" customFormat="1" x14ac:dyDescent="0.2">
      <c r="A588" s="196"/>
      <c r="B588" s="197" t="s">
        <v>312</v>
      </c>
      <c r="C588" s="27" t="s">
        <v>268</v>
      </c>
      <c r="D588" s="259">
        <v>11</v>
      </c>
      <c r="E588" s="16" t="s">
        <v>255</v>
      </c>
      <c r="F588" s="328"/>
      <c r="G588" s="328"/>
      <c r="H588" s="201">
        <f t="shared" si="39"/>
        <v>0</v>
      </c>
      <c r="I588" s="46"/>
    </row>
    <row r="589" spans="1:9" s="47" customFormat="1" x14ac:dyDescent="0.2">
      <c r="A589" s="196"/>
      <c r="B589" s="197" t="s">
        <v>313</v>
      </c>
      <c r="C589" s="143" t="s">
        <v>269</v>
      </c>
      <c r="D589" s="259">
        <v>19</v>
      </c>
      <c r="E589" s="16" t="s">
        <v>255</v>
      </c>
      <c r="F589" s="328"/>
      <c r="G589" s="328"/>
      <c r="H589" s="201">
        <f t="shared" si="39"/>
        <v>0</v>
      </c>
      <c r="I589" s="46"/>
    </row>
    <row r="590" spans="1:9" s="47" customFormat="1" x14ac:dyDescent="0.2">
      <c r="A590" s="196"/>
      <c r="B590" s="197" t="s">
        <v>314</v>
      </c>
      <c r="C590" s="143" t="s">
        <v>270</v>
      </c>
      <c r="D590" s="259">
        <v>24</v>
      </c>
      <c r="E590" s="16" t="s">
        <v>255</v>
      </c>
      <c r="F590" s="328"/>
      <c r="G590" s="328"/>
      <c r="H590" s="201">
        <f t="shared" si="39"/>
        <v>0</v>
      </c>
      <c r="I590" s="46"/>
    </row>
    <row r="591" spans="1:9" s="47" customFormat="1" x14ac:dyDescent="0.2">
      <c r="A591" s="196"/>
      <c r="B591" s="197" t="s">
        <v>315</v>
      </c>
      <c r="C591" s="143" t="s">
        <v>271</v>
      </c>
      <c r="D591" s="259">
        <v>2</v>
      </c>
      <c r="E591" s="16" t="s">
        <v>255</v>
      </c>
      <c r="F591" s="328"/>
      <c r="G591" s="328"/>
      <c r="H591" s="201">
        <f t="shared" si="39"/>
        <v>0</v>
      </c>
      <c r="I591" s="46"/>
    </row>
    <row r="592" spans="1:9" s="47" customFormat="1" x14ac:dyDescent="0.2">
      <c r="A592" s="196"/>
      <c r="B592" s="197" t="s">
        <v>316</v>
      </c>
      <c r="C592" s="132" t="s">
        <v>272</v>
      </c>
      <c r="D592" s="259">
        <v>17</v>
      </c>
      <c r="E592" s="16" t="s">
        <v>255</v>
      </c>
      <c r="F592" s="328"/>
      <c r="G592" s="328"/>
      <c r="H592" s="201">
        <f t="shared" si="39"/>
        <v>0</v>
      </c>
      <c r="I592" s="46"/>
    </row>
    <row r="593" spans="1:9" s="47" customFormat="1" x14ac:dyDescent="0.2">
      <c r="A593" s="194"/>
      <c r="B593" s="115">
        <v>4</v>
      </c>
      <c r="C593" s="116" t="s">
        <v>73</v>
      </c>
      <c r="D593" s="117"/>
      <c r="E593" s="172"/>
      <c r="F593" s="204"/>
      <c r="G593" s="204"/>
      <c r="H593" s="144"/>
      <c r="I593" s="46"/>
    </row>
    <row r="594" spans="1:9" s="47" customFormat="1" x14ac:dyDescent="0.2">
      <c r="A594" s="196"/>
      <c r="B594" s="135" t="s">
        <v>33</v>
      </c>
      <c r="C594" s="132" t="s">
        <v>606</v>
      </c>
      <c r="D594" s="260"/>
      <c r="E594" s="145"/>
      <c r="F594" s="200"/>
      <c r="G594" s="200"/>
      <c r="H594" s="201"/>
      <c r="I594" s="46"/>
    </row>
    <row r="595" spans="1:9" s="47" customFormat="1" x14ac:dyDescent="0.2">
      <c r="A595" s="196"/>
      <c r="B595" s="135" t="s">
        <v>317</v>
      </c>
      <c r="C595" s="27" t="s">
        <v>275</v>
      </c>
      <c r="D595" s="260">
        <v>30</v>
      </c>
      <c r="E595" s="145" t="s">
        <v>20</v>
      </c>
      <c r="F595" s="328"/>
      <c r="G595" s="328"/>
      <c r="H595" s="201">
        <f t="shared" ref="H595:H603" si="40">SUM(F595,G595)*D595</f>
        <v>0</v>
      </c>
      <c r="I595" s="46"/>
    </row>
    <row r="596" spans="1:9" s="47" customFormat="1" x14ac:dyDescent="0.2">
      <c r="A596" s="196"/>
      <c r="B596" s="135" t="s">
        <v>318</v>
      </c>
      <c r="C596" s="139" t="s">
        <v>277</v>
      </c>
      <c r="D596" s="260">
        <v>30</v>
      </c>
      <c r="E596" s="145" t="s">
        <v>20</v>
      </c>
      <c r="F596" s="328"/>
      <c r="G596" s="328"/>
      <c r="H596" s="201">
        <f t="shared" si="40"/>
        <v>0</v>
      </c>
      <c r="I596" s="46"/>
    </row>
    <row r="597" spans="1:9" s="47" customFormat="1" x14ac:dyDescent="0.2">
      <c r="A597" s="196"/>
      <c r="B597" s="135" t="s">
        <v>319</v>
      </c>
      <c r="C597" s="139" t="s">
        <v>279</v>
      </c>
      <c r="D597" s="260">
        <v>48</v>
      </c>
      <c r="E597" s="145" t="s">
        <v>20</v>
      </c>
      <c r="F597" s="328"/>
      <c r="G597" s="328"/>
      <c r="H597" s="201">
        <f t="shared" si="40"/>
        <v>0</v>
      </c>
      <c r="I597" s="46"/>
    </row>
    <row r="598" spans="1:9" s="47" customFormat="1" x14ac:dyDescent="0.2">
      <c r="A598" s="196"/>
      <c r="B598" s="135" t="s">
        <v>320</v>
      </c>
      <c r="C598" s="139" t="s">
        <v>280</v>
      </c>
      <c r="D598" s="260">
        <v>54</v>
      </c>
      <c r="E598" s="145" t="s">
        <v>20</v>
      </c>
      <c r="F598" s="328"/>
      <c r="G598" s="328"/>
      <c r="H598" s="201">
        <f t="shared" si="40"/>
        <v>0</v>
      </c>
      <c r="I598" s="46"/>
    </row>
    <row r="599" spans="1:9" s="47" customFormat="1" x14ac:dyDescent="0.2">
      <c r="A599" s="196"/>
      <c r="B599" s="135" t="s">
        <v>74</v>
      </c>
      <c r="C599" s="139" t="s">
        <v>281</v>
      </c>
      <c r="D599" s="260"/>
      <c r="E599" s="145"/>
      <c r="F599" s="200"/>
      <c r="G599" s="200"/>
      <c r="H599" s="201"/>
      <c r="I599" s="46"/>
    </row>
    <row r="600" spans="1:9" s="47" customFormat="1" x14ac:dyDescent="0.2">
      <c r="A600" s="196"/>
      <c r="B600" s="135" t="s">
        <v>321</v>
      </c>
      <c r="C600" s="139" t="s">
        <v>275</v>
      </c>
      <c r="D600" s="260">
        <v>51</v>
      </c>
      <c r="E600" s="145" t="s">
        <v>255</v>
      </c>
      <c r="F600" s="328"/>
      <c r="G600" s="328"/>
      <c r="H600" s="201">
        <f t="shared" si="40"/>
        <v>0</v>
      </c>
      <c r="I600" s="46"/>
    </row>
    <row r="601" spans="1:9" s="47" customFormat="1" x14ac:dyDescent="0.2">
      <c r="A601" s="196"/>
      <c r="B601" s="135" t="s">
        <v>322</v>
      </c>
      <c r="C601" s="139" t="s">
        <v>277</v>
      </c>
      <c r="D601" s="260">
        <v>8</v>
      </c>
      <c r="E601" s="145" t="s">
        <v>255</v>
      </c>
      <c r="F601" s="328"/>
      <c r="G601" s="328"/>
      <c r="H601" s="201">
        <f t="shared" si="40"/>
        <v>0</v>
      </c>
      <c r="I601" s="46"/>
    </row>
    <row r="602" spans="1:9" s="47" customFormat="1" x14ac:dyDescent="0.2">
      <c r="A602" s="196"/>
      <c r="B602" s="135" t="s">
        <v>323</v>
      </c>
      <c r="C602" s="139" t="s">
        <v>279</v>
      </c>
      <c r="D602" s="260">
        <v>12</v>
      </c>
      <c r="E602" s="145" t="s">
        <v>255</v>
      </c>
      <c r="F602" s="328"/>
      <c r="G602" s="328"/>
      <c r="H602" s="201">
        <f t="shared" si="40"/>
        <v>0</v>
      </c>
      <c r="I602" s="46"/>
    </row>
    <row r="603" spans="1:9" s="47" customFormat="1" x14ac:dyDescent="0.2">
      <c r="A603" s="196"/>
      <c r="B603" s="135" t="s">
        <v>324</v>
      </c>
      <c r="C603" s="139" t="s">
        <v>280</v>
      </c>
      <c r="D603" s="260">
        <v>19</v>
      </c>
      <c r="E603" s="145" t="s">
        <v>255</v>
      </c>
      <c r="F603" s="328"/>
      <c r="G603" s="328"/>
      <c r="H603" s="201">
        <f t="shared" si="40"/>
        <v>0</v>
      </c>
      <c r="I603" s="46"/>
    </row>
    <row r="604" spans="1:9" s="47" customFormat="1" x14ac:dyDescent="0.2">
      <c r="A604" s="196"/>
      <c r="B604" s="135" t="s">
        <v>325</v>
      </c>
      <c r="C604" s="139" t="s">
        <v>286</v>
      </c>
      <c r="D604" s="260"/>
      <c r="E604" s="145"/>
      <c r="F604" s="200"/>
      <c r="G604" s="200"/>
      <c r="H604" s="201"/>
      <c r="I604" s="46"/>
    </row>
    <row r="605" spans="1:9" s="47" customFormat="1" x14ac:dyDescent="0.2">
      <c r="A605" s="196"/>
      <c r="B605" s="135" t="s">
        <v>326</v>
      </c>
      <c r="C605" s="139" t="s">
        <v>277</v>
      </c>
      <c r="D605" s="260">
        <v>14</v>
      </c>
      <c r="E605" s="145" t="s">
        <v>255</v>
      </c>
      <c r="F605" s="328"/>
      <c r="G605" s="328"/>
      <c r="H605" s="201">
        <f t="shared" ref="H605:H618" si="41">SUM(F605,G605)*D605</f>
        <v>0</v>
      </c>
      <c r="I605" s="46"/>
    </row>
    <row r="606" spans="1:9" s="47" customFormat="1" x14ac:dyDescent="0.2">
      <c r="A606" s="196"/>
      <c r="B606" s="135" t="s">
        <v>327</v>
      </c>
      <c r="C606" s="139" t="s">
        <v>279</v>
      </c>
      <c r="D606" s="260">
        <v>6</v>
      </c>
      <c r="E606" s="145" t="s">
        <v>255</v>
      </c>
      <c r="F606" s="328"/>
      <c r="G606" s="328"/>
      <c r="H606" s="201">
        <f t="shared" si="41"/>
        <v>0</v>
      </c>
      <c r="I606" s="46"/>
    </row>
    <row r="607" spans="1:9" s="47" customFormat="1" x14ac:dyDescent="0.2">
      <c r="A607" s="196"/>
      <c r="B607" s="135" t="s">
        <v>328</v>
      </c>
      <c r="C607" s="139" t="s">
        <v>280</v>
      </c>
      <c r="D607" s="260">
        <v>29</v>
      </c>
      <c r="E607" s="145" t="s">
        <v>255</v>
      </c>
      <c r="F607" s="328"/>
      <c r="G607" s="328"/>
      <c r="H607" s="201">
        <f t="shared" si="41"/>
        <v>0</v>
      </c>
      <c r="I607" s="46"/>
    </row>
    <row r="608" spans="1:9" s="47" customFormat="1" x14ac:dyDescent="0.2">
      <c r="A608" s="196"/>
      <c r="B608" s="135" t="s">
        <v>329</v>
      </c>
      <c r="C608" s="139" t="s">
        <v>289</v>
      </c>
      <c r="D608" s="260"/>
      <c r="E608" s="145"/>
      <c r="F608" s="200"/>
      <c r="G608" s="200"/>
      <c r="H608" s="201"/>
      <c r="I608" s="46"/>
    </row>
    <row r="609" spans="1:10" s="47" customFormat="1" x14ac:dyDescent="0.2">
      <c r="A609" s="196"/>
      <c r="B609" s="135" t="s">
        <v>330</v>
      </c>
      <c r="C609" s="139" t="s">
        <v>291</v>
      </c>
      <c r="D609" s="260">
        <v>2</v>
      </c>
      <c r="E609" s="145" t="s">
        <v>255</v>
      </c>
      <c r="F609" s="328"/>
      <c r="G609" s="328"/>
      <c r="H609" s="201">
        <f t="shared" si="41"/>
        <v>0</v>
      </c>
      <c r="I609" s="46"/>
    </row>
    <row r="610" spans="1:10" s="47" customFormat="1" x14ac:dyDescent="0.2">
      <c r="A610" s="196"/>
      <c r="B610" s="135" t="s">
        <v>331</v>
      </c>
      <c r="C610" s="139" t="s">
        <v>293</v>
      </c>
      <c r="D610" s="260">
        <v>4</v>
      </c>
      <c r="E610" s="145" t="s">
        <v>255</v>
      </c>
      <c r="F610" s="328"/>
      <c r="G610" s="328"/>
      <c r="H610" s="201">
        <f t="shared" si="41"/>
        <v>0</v>
      </c>
      <c r="I610" s="46"/>
    </row>
    <row r="611" spans="1:10" s="47" customFormat="1" x14ac:dyDescent="0.2">
      <c r="A611" s="196"/>
      <c r="B611" s="135" t="s">
        <v>332</v>
      </c>
      <c r="C611" s="139" t="s">
        <v>295</v>
      </c>
      <c r="D611" s="260">
        <v>15</v>
      </c>
      <c r="E611" s="145" t="s">
        <v>255</v>
      </c>
      <c r="F611" s="328"/>
      <c r="G611" s="328"/>
      <c r="H611" s="201">
        <f t="shared" si="41"/>
        <v>0</v>
      </c>
      <c r="I611" s="46"/>
    </row>
    <row r="612" spans="1:10" s="47" customFormat="1" x14ac:dyDescent="0.2">
      <c r="A612" s="196"/>
      <c r="B612" s="135" t="s">
        <v>333</v>
      </c>
      <c r="C612" s="139" t="s">
        <v>296</v>
      </c>
      <c r="D612" s="260">
        <v>2</v>
      </c>
      <c r="E612" s="145" t="s">
        <v>255</v>
      </c>
      <c r="F612" s="328"/>
      <c r="G612" s="328"/>
      <c r="H612" s="201">
        <f t="shared" si="41"/>
        <v>0</v>
      </c>
      <c r="I612" s="46"/>
    </row>
    <row r="613" spans="1:10" s="47" customFormat="1" x14ac:dyDescent="0.2">
      <c r="A613" s="196"/>
      <c r="B613" s="135" t="s">
        <v>334</v>
      </c>
      <c r="C613" s="139" t="s">
        <v>297</v>
      </c>
      <c r="D613" s="260">
        <v>19</v>
      </c>
      <c r="E613" s="145" t="s">
        <v>255</v>
      </c>
      <c r="F613" s="328"/>
      <c r="G613" s="328"/>
      <c r="H613" s="201">
        <f t="shared" si="41"/>
        <v>0</v>
      </c>
      <c r="I613" s="46"/>
    </row>
    <row r="614" spans="1:10" s="47" customFormat="1" x14ac:dyDescent="0.2">
      <c r="A614" s="196"/>
      <c r="B614" s="135" t="s">
        <v>335</v>
      </c>
      <c r="C614" s="139" t="s">
        <v>299</v>
      </c>
      <c r="D614" s="260"/>
      <c r="E614" s="145"/>
      <c r="F614" s="200"/>
      <c r="G614" s="200"/>
      <c r="H614" s="201"/>
      <c r="I614" s="46"/>
    </row>
    <row r="615" spans="1:10" s="47" customFormat="1" x14ac:dyDescent="0.2">
      <c r="A615" s="196"/>
      <c r="B615" s="135" t="s">
        <v>336</v>
      </c>
      <c r="C615" s="139" t="s">
        <v>291</v>
      </c>
      <c r="D615" s="260">
        <v>3</v>
      </c>
      <c r="E615" s="145" t="s">
        <v>255</v>
      </c>
      <c r="F615" s="328"/>
      <c r="G615" s="328"/>
      <c r="H615" s="201">
        <f t="shared" si="41"/>
        <v>0</v>
      </c>
      <c r="I615" s="46"/>
    </row>
    <row r="616" spans="1:10" s="47" customFormat="1" x14ac:dyDescent="0.2">
      <c r="A616" s="196"/>
      <c r="B616" s="135" t="s">
        <v>337</v>
      </c>
      <c r="C616" s="139" t="s">
        <v>1311</v>
      </c>
      <c r="D616" s="260">
        <v>23</v>
      </c>
      <c r="E616" s="145" t="s">
        <v>255</v>
      </c>
      <c r="F616" s="328"/>
      <c r="G616" s="328"/>
      <c r="H616" s="201">
        <f t="shared" si="41"/>
        <v>0</v>
      </c>
      <c r="I616" s="46"/>
    </row>
    <row r="617" spans="1:10" s="47" customFormat="1" x14ac:dyDescent="0.2">
      <c r="A617" s="196"/>
      <c r="B617" s="135" t="s">
        <v>1327</v>
      </c>
      <c r="C617" s="139" t="s">
        <v>295</v>
      </c>
      <c r="D617" s="260">
        <v>1</v>
      </c>
      <c r="E617" s="145" t="s">
        <v>255</v>
      </c>
      <c r="F617" s="328"/>
      <c r="G617" s="328"/>
      <c r="H617" s="201">
        <f t="shared" si="41"/>
        <v>0</v>
      </c>
      <c r="I617" s="46"/>
    </row>
    <row r="618" spans="1:10" s="47" customFormat="1" x14ac:dyDescent="0.2">
      <c r="A618" s="196"/>
      <c r="B618" s="135" t="s">
        <v>1328</v>
      </c>
      <c r="C618" s="132" t="s">
        <v>296</v>
      </c>
      <c r="D618" s="259">
        <v>5</v>
      </c>
      <c r="E618" s="16" t="s">
        <v>255</v>
      </c>
      <c r="F618" s="328"/>
      <c r="G618" s="328"/>
      <c r="H618" s="201">
        <f t="shared" si="41"/>
        <v>0</v>
      </c>
      <c r="I618" s="46"/>
    </row>
    <row r="619" spans="1:10" s="47" customFormat="1" x14ac:dyDescent="0.2">
      <c r="A619" s="196"/>
      <c r="B619" s="206" t="s">
        <v>338</v>
      </c>
      <c r="C619" s="132" t="s">
        <v>1312</v>
      </c>
      <c r="D619" s="259"/>
      <c r="E619" s="16"/>
      <c r="F619" s="200"/>
      <c r="G619" s="200"/>
      <c r="H619" s="201"/>
      <c r="I619" s="46"/>
    </row>
    <row r="620" spans="1:10" s="47" customFormat="1" x14ac:dyDescent="0.2">
      <c r="A620" s="196"/>
      <c r="B620" s="135" t="s">
        <v>1313</v>
      </c>
      <c r="C620" s="132" t="s">
        <v>293</v>
      </c>
      <c r="D620" s="260">
        <v>18</v>
      </c>
      <c r="E620" s="145" t="s">
        <v>255</v>
      </c>
      <c r="F620" s="328"/>
      <c r="G620" s="328"/>
      <c r="H620" s="201">
        <f t="shared" ref="H620:H622" si="42">SUM(F620:G620)*D620</f>
        <v>0</v>
      </c>
      <c r="I620" s="46"/>
    </row>
    <row r="621" spans="1:10" s="47" customFormat="1" x14ac:dyDescent="0.2">
      <c r="A621" s="196"/>
      <c r="B621" s="135" t="s">
        <v>339</v>
      </c>
      <c r="C621" s="139" t="s">
        <v>302</v>
      </c>
      <c r="D621" s="260">
        <v>2</v>
      </c>
      <c r="E621" s="145" t="s">
        <v>255</v>
      </c>
      <c r="F621" s="328"/>
      <c r="G621" s="328"/>
      <c r="H621" s="201">
        <f t="shared" si="42"/>
        <v>0</v>
      </c>
      <c r="I621" s="46"/>
    </row>
    <row r="622" spans="1:10" s="47" customFormat="1" x14ac:dyDescent="0.2">
      <c r="A622" s="196"/>
      <c r="B622" s="135" t="s">
        <v>385</v>
      </c>
      <c r="C622" s="139" t="s">
        <v>304</v>
      </c>
      <c r="D622" s="260">
        <v>19</v>
      </c>
      <c r="E622" s="145" t="s">
        <v>255</v>
      </c>
      <c r="F622" s="328"/>
      <c r="G622" s="328"/>
      <c r="H622" s="201">
        <f t="shared" si="42"/>
        <v>0</v>
      </c>
      <c r="I622" s="46"/>
    </row>
    <row r="623" spans="1:10" s="47" customFormat="1" x14ac:dyDescent="0.2">
      <c r="A623" s="207"/>
      <c r="B623" s="208"/>
      <c r="C623" s="209" t="s">
        <v>157</v>
      </c>
      <c r="D623" s="210"/>
      <c r="E623" s="211"/>
      <c r="F623" s="212">
        <f>SUMPRODUCT(D309:D622,F309:F622)</f>
        <v>0</v>
      </c>
      <c r="G623" s="212">
        <f>SUMPRODUCT(D309:D622,G309:G622)</f>
        <v>0</v>
      </c>
      <c r="H623" s="213">
        <f>SUM(H309:H622)</f>
        <v>0</v>
      </c>
      <c r="I623" s="46"/>
      <c r="J623" s="61"/>
    </row>
    <row r="624" spans="1:10" s="47" customFormat="1" x14ac:dyDescent="0.2">
      <c r="A624" s="261"/>
      <c r="B624" s="262" t="s">
        <v>27</v>
      </c>
      <c r="C624" s="263" t="s">
        <v>607</v>
      </c>
      <c r="D624" s="264"/>
      <c r="E624" s="265"/>
      <c r="F624" s="266"/>
      <c r="G624" s="266"/>
      <c r="H624" s="267"/>
      <c r="I624" s="46"/>
    </row>
    <row r="625" spans="1:10" s="47" customFormat="1" x14ac:dyDescent="0.2">
      <c r="A625" s="194"/>
      <c r="B625" s="268">
        <v>1</v>
      </c>
      <c r="C625" s="22" t="s">
        <v>608</v>
      </c>
      <c r="D625" s="269"/>
      <c r="E625" s="195"/>
      <c r="F625" s="270"/>
      <c r="G625" s="270"/>
      <c r="H625" s="23"/>
      <c r="I625" s="46"/>
      <c r="J625" s="61"/>
    </row>
    <row r="626" spans="1:10" s="47" customFormat="1" x14ac:dyDescent="0.2">
      <c r="A626" s="196"/>
      <c r="B626" s="157" t="s">
        <v>7</v>
      </c>
      <c r="C626" s="160" t="s">
        <v>609</v>
      </c>
      <c r="D626" s="271">
        <v>2</v>
      </c>
      <c r="E626" s="24" t="s">
        <v>39</v>
      </c>
      <c r="F626" s="331"/>
      <c r="G626" s="331"/>
      <c r="H626" s="21">
        <f>SUM(F626,G626)*D626</f>
        <v>0</v>
      </c>
      <c r="I626" s="46"/>
    </row>
    <row r="627" spans="1:10" s="47" customFormat="1" x14ac:dyDescent="0.2">
      <c r="A627" s="196"/>
      <c r="B627" s="157" t="s">
        <v>22</v>
      </c>
      <c r="C627" s="160" t="s">
        <v>610</v>
      </c>
      <c r="D627" s="271">
        <v>11</v>
      </c>
      <c r="E627" s="24" t="s">
        <v>39</v>
      </c>
      <c r="F627" s="331"/>
      <c r="G627" s="331"/>
      <c r="H627" s="21">
        <f>SUM(F627,G627)*D627</f>
        <v>0</v>
      </c>
      <c r="I627" s="46"/>
    </row>
    <row r="628" spans="1:10" s="47" customFormat="1" x14ac:dyDescent="0.2">
      <c r="A628" s="194"/>
      <c r="B628" s="268">
        <v>2</v>
      </c>
      <c r="C628" s="22" t="s">
        <v>611</v>
      </c>
      <c r="D628" s="272"/>
      <c r="E628" s="25"/>
      <c r="F628" s="273"/>
      <c r="G628" s="273"/>
      <c r="H628" s="21"/>
      <c r="I628" s="46"/>
    </row>
    <row r="629" spans="1:10" s="47" customFormat="1" x14ac:dyDescent="0.2">
      <c r="A629" s="196"/>
      <c r="B629" s="157" t="s">
        <v>21</v>
      </c>
      <c r="C629" s="160" t="s">
        <v>612</v>
      </c>
      <c r="D629" s="271">
        <v>2</v>
      </c>
      <c r="E629" s="24" t="s">
        <v>17</v>
      </c>
      <c r="F629" s="331"/>
      <c r="G629" s="331"/>
      <c r="H629" s="21">
        <f t="shared" ref="H629:H637" si="43">SUM(F629,G629)*D629</f>
        <v>0</v>
      </c>
      <c r="I629" s="46"/>
    </row>
    <row r="630" spans="1:10" s="47" customFormat="1" x14ac:dyDescent="0.2">
      <c r="A630" s="196"/>
      <c r="B630" s="157" t="s">
        <v>25</v>
      </c>
      <c r="C630" s="160" t="s">
        <v>613</v>
      </c>
      <c r="D630" s="271">
        <v>9</v>
      </c>
      <c r="E630" s="24" t="s">
        <v>17</v>
      </c>
      <c r="F630" s="331"/>
      <c r="G630" s="331"/>
      <c r="H630" s="21">
        <f t="shared" si="43"/>
        <v>0</v>
      </c>
      <c r="I630" s="46"/>
    </row>
    <row r="631" spans="1:10" s="47" customFormat="1" x14ac:dyDescent="0.2">
      <c r="A631" s="196"/>
      <c r="B631" s="157" t="s">
        <v>29</v>
      </c>
      <c r="C631" s="160" t="s">
        <v>614</v>
      </c>
      <c r="D631" s="271">
        <v>2</v>
      </c>
      <c r="E631" s="24" t="s">
        <v>17</v>
      </c>
      <c r="F631" s="331"/>
      <c r="G631" s="331"/>
      <c r="H631" s="21">
        <f t="shared" si="43"/>
        <v>0</v>
      </c>
      <c r="I631" s="46"/>
    </row>
    <row r="632" spans="1:10" s="47" customFormat="1" x14ac:dyDescent="0.2">
      <c r="A632" s="194"/>
      <c r="B632" s="274">
        <v>3</v>
      </c>
      <c r="C632" s="275" t="s">
        <v>615</v>
      </c>
      <c r="D632" s="272"/>
      <c r="E632" s="25"/>
      <c r="F632" s="273"/>
      <c r="G632" s="273"/>
      <c r="H632" s="21"/>
      <c r="I632" s="46"/>
    </row>
    <row r="633" spans="1:10" s="47" customFormat="1" ht="25.5" x14ac:dyDescent="0.2">
      <c r="A633" s="196"/>
      <c r="B633" s="276" t="s">
        <v>32</v>
      </c>
      <c r="C633" s="160" t="s">
        <v>616</v>
      </c>
      <c r="D633" s="271">
        <v>2</v>
      </c>
      <c r="E633" s="24" t="s">
        <v>17</v>
      </c>
      <c r="F633" s="331"/>
      <c r="G633" s="331"/>
      <c r="H633" s="21">
        <f t="shared" si="43"/>
        <v>0</v>
      </c>
      <c r="I633" s="46"/>
    </row>
    <row r="634" spans="1:10" s="47" customFormat="1" ht="25.5" x14ac:dyDescent="0.2">
      <c r="A634" s="196"/>
      <c r="B634" s="276" t="s">
        <v>69</v>
      </c>
      <c r="C634" s="160" t="s">
        <v>617</v>
      </c>
      <c r="D634" s="271">
        <v>2</v>
      </c>
      <c r="E634" s="24" t="s">
        <v>17</v>
      </c>
      <c r="F634" s="331"/>
      <c r="G634" s="331"/>
      <c r="H634" s="21">
        <f t="shared" si="43"/>
        <v>0</v>
      </c>
      <c r="I634" s="46"/>
    </row>
    <row r="635" spans="1:10" s="47" customFormat="1" x14ac:dyDescent="0.2">
      <c r="A635" s="194"/>
      <c r="B635" s="274">
        <v>4</v>
      </c>
      <c r="C635" s="275" t="s">
        <v>618</v>
      </c>
      <c r="D635" s="272"/>
      <c r="E635" s="25"/>
      <c r="F635" s="273"/>
      <c r="G635" s="273"/>
      <c r="H635" s="21"/>
      <c r="I635" s="46"/>
    </row>
    <row r="636" spans="1:10" s="47" customFormat="1" x14ac:dyDescent="0.2">
      <c r="A636" s="196"/>
      <c r="B636" s="276" t="s">
        <v>33</v>
      </c>
      <c r="C636" s="160" t="s">
        <v>619</v>
      </c>
      <c r="D636" s="271">
        <v>3</v>
      </c>
      <c r="E636" s="24" t="s">
        <v>39</v>
      </c>
      <c r="F636" s="331"/>
      <c r="G636" s="331"/>
      <c r="H636" s="21">
        <f t="shared" si="43"/>
        <v>0</v>
      </c>
      <c r="I636" s="46"/>
    </row>
    <row r="637" spans="1:10" s="47" customFormat="1" x14ac:dyDescent="0.2">
      <c r="A637" s="196"/>
      <c r="B637" s="276" t="s">
        <v>74</v>
      </c>
      <c r="C637" s="160" t="s">
        <v>620</v>
      </c>
      <c r="D637" s="271">
        <v>3</v>
      </c>
      <c r="E637" s="24" t="s">
        <v>39</v>
      </c>
      <c r="F637" s="331"/>
      <c r="G637" s="331"/>
      <c r="H637" s="21">
        <f t="shared" si="43"/>
        <v>0</v>
      </c>
      <c r="I637" s="46"/>
    </row>
    <row r="638" spans="1:10" s="47" customFormat="1" x14ac:dyDescent="0.2">
      <c r="A638" s="207"/>
      <c r="B638" s="208"/>
      <c r="C638" s="209" t="s">
        <v>621</v>
      </c>
      <c r="D638" s="210"/>
      <c r="E638" s="211"/>
      <c r="F638" s="212">
        <f>SUMPRODUCT(D626:D637,F626:F637)</f>
        <v>0</v>
      </c>
      <c r="G638" s="212">
        <f>SUMPRODUCT(D626:D637,G626:G637)</f>
        <v>0</v>
      </c>
      <c r="H638" s="213">
        <f>SUM(H626:H637)</f>
        <v>0</v>
      </c>
      <c r="I638" s="46"/>
    </row>
    <row r="639" spans="1:10" s="47" customFormat="1" x14ac:dyDescent="0.2">
      <c r="A639" s="181"/>
      <c r="B639" s="182" t="s">
        <v>90</v>
      </c>
      <c r="C639" s="183" t="s">
        <v>94</v>
      </c>
      <c r="D639" s="214"/>
      <c r="E639" s="215"/>
      <c r="F639" s="216"/>
      <c r="G639" s="216"/>
      <c r="H639" s="217"/>
      <c r="I639" s="46"/>
    </row>
    <row r="640" spans="1:10" s="47" customFormat="1" x14ac:dyDescent="0.2">
      <c r="A640" s="194"/>
      <c r="B640" s="277">
        <v>1</v>
      </c>
      <c r="C640" s="218" t="s">
        <v>340</v>
      </c>
      <c r="D640" s="124"/>
      <c r="E640" s="278"/>
      <c r="F640" s="126"/>
      <c r="G640" s="126"/>
      <c r="H640" s="279"/>
      <c r="I640" s="46"/>
    </row>
    <row r="641" spans="1:9" s="47" customFormat="1" x14ac:dyDescent="0.2">
      <c r="A641" s="196"/>
      <c r="B641" s="280" t="s">
        <v>7</v>
      </c>
      <c r="C641" s="27" t="s">
        <v>622</v>
      </c>
      <c r="D641" s="130"/>
      <c r="E641" s="133"/>
      <c r="F641" s="90"/>
      <c r="G641" s="90"/>
      <c r="H641" s="138"/>
      <c r="I641" s="46"/>
    </row>
    <row r="642" spans="1:9" s="47" customFormat="1" ht="25.5" x14ac:dyDescent="0.2">
      <c r="A642" s="196"/>
      <c r="B642" s="280" t="s">
        <v>342</v>
      </c>
      <c r="C642" s="27" t="s">
        <v>623</v>
      </c>
      <c r="D642" s="130">
        <v>1</v>
      </c>
      <c r="E642" s="133" t="s">
        <v>17</v>
      </c>
      <c r="F642" s="324"/>
      <c r="G642" s="324"/>
      <c r="H642" s="21">
        <f>SUM(F642,G642)*D642</f>
        <v>0</v>
      </c>
      <c r="I642" s="46"/>
    </row>
    <row r="643" spans="1:9" s="47" customFormat="1" ht="25.5" x14ac:dyDescent="0.2">
      <c r="A643" s="196"/>
      <c r="B643" s="280" t="s">
        <v>344</v>
      </c>
      <c r="C643" s="27" t="s">
        <v>624</v>
      </c>
      <c r="D643" s="130">
        <v>1</v>
      </c>
      <c r="E643" s="133" t="s">
        <v>17</v>
      </c>
      <c r="F643" s="324"/>
      <c r="G643" s="324"/>
      <c r="H643" s="21">
        <f>SUM(F643,G643)*D643</f>
        <v>0</v>
      </c>
      <c r="I643" s="46"/>
    </row>
    <row r="644" spans="1:9" s="47" customFormat="1" x14ac:dyDescent="0.2">
      <c r="A644" s="196"/>
      <c r="B644" s="280" t="s">
        <v>22</v>
      </c>
      <c r="C644" s="27" t="s">
        <v>625</v>
      </c>
      <c r="D644" s="130"/>
      <c r="E644" s="133"/>
      <c r="F644" s="90"/>
      <c r="G644" s="90"/>
      <c r="H644" s="21"/>
      <c r="I644" s="46"/>
    </row>
    <row r="645" spans="1:9" s="47" customFormat="1" ht="25.5" x14ac:dyDescent="0.2">
      <c r="A645" s="196"/>
      <c r="B645" s="280" t="s">
        <v>353</v>
      </c>
      <c r="C645" s="27" t="s">
        <v>626</v>
      </c>
      <c r="D645" s="130">
        <v>1</v>
      </c>
      <c r="E645" s="133" t="s">
        <v>17</v>
      </c>
      <c r="F645" s="324"/>
      <c r="G645" s="324"/>
      <c r="H645" s="21">
        <f t="shared" ref="H645:H706" si="44">SUM(F645,G645)*D645</f>
        <v>0</v>
      </c>
      <c r="I645" s="46"/>
    </row>
    <row r="646" spans="1:9" s="47" customFormat="1" x14ac:dyDescent="0.2">
      <c r="A646" s="196"/>
      <c r="B646" s="280" t="s">
        <v>23</v>
      </c>
      <c r="C646" s="27" t="s">
        <v>627</v>
      </c>
      <c r="D646" s="130"/>
      <c r="E646" s="133"/>
      <c r="F646" s="90"/>
      <c r="G646" s="90"/>
      <c r="H646" s="21"/>
      <c r="I646" s="46"/>
    </row>
    <row r="647" spans="1:9" s="47" customFormat="1" ht="51" x14ac:dyDescent="0.2">
      <c r="A647" s="196"/>
      <c r="B647" s="280" t="s">
        <v>628</v>
      </c>
      <c r="C647" s="27" t="s">
        <v>629</v>
      </c>
      <c r="D647" s="130">
        <v>1</v>
      </c>
      <c r="E647" s="133" t="s">
        <v>17</v>
      </c>
      <c r="F647" s="327"/>
      <c r="G647" s="327"/>
      <c r="H647" s="21">
        <f t="shared" si="44"/>
        <v>0</v>
      </c>
      <c r="I647" s="46"/>
    </row>
    <row r="648" spans="1:9" s="47" customFormat="1" ht="25.5" x14ac:dyDescent="0.2">
      <c r="A648" s="196"/>
      <c r="B648" s="280" t="s">
        <v>630</v>
      </c>
      <c r="C648" s="27" t="s">
        <v>356</v>
      </c>
      <c r="D648" s="130">
        <v>3</v>
      </c>
      <c r="E648" s="133" t="s">
        <v>17</v>
      </c>
      <c r="F648" s="327"/>
      <c r="G648" s="327"/>
      <c r="H648" s="21">
        <f t="shared" si="44"/>
        <v>0</v>
      </c>
      <c r="I648" s="46"/>
    </row>
    <row r="649" spans="1:9" s="47" customFormat="1" ht="25.5" x14ac:dyDescent="0.2">
      <c r="A649" s="196"/>
      <c r="B649" s="280" t="s">
        <v>631</v>
      </c>
      <c r="C649" s="27" t="s">
        <v>1294</v>
      </c>
      <c r="D649" s="130">
        <v>1</v>
      </c>
      <c r="E649" s="133" t="s">
        <v>17</v>
      </c>
      <c r="F649" s="324"/>
      <c r="G649" s="324"/>
      <c r="H649" s="21">
        <f t="shared" si="44"/>
        <v>0</v>
      </c>
      <c r="I649" s="46"/>
    </row>
    <row r="650" spans="1:9" s="47" customFormat="1" ht="25.5" x14ac:dyDescent="0.2">
      <c r="A650" s="196"/>
      <c r="B650" s="280" t="s">
        <v>632</v>
      </c>
      <c r="C650" s="27" t="s">
        <v>633</v>
      </c>
      <c r="D650" s="130">
        <v>1</v>
      </c>
      <c r="E650" s="133" t="s">
        <v>17</v>
      </c>
      <c r="F650" s="324"/>
      <c r="G650" s="324"/>
      <c r="H650" s="21">
        <f t="shared" si="44"/>
        <v>0</v>
      </c>
      <c r="I650" s="46"/>
    </row>
    <row r="651" spans="1:9" s="47" customFormat="1" ht="25.5" x14ac:dyDescent="0.2">
      <c r="A651" s="196"/>
      <c r="B651" s="280" t="s">
        <v>634</v>
      </c>
      <c r="C651" s="27" t="s">
        <v>635</v>
      </c>
      <c r="D651" s="130">
        <v>10</v>
      </c>
      <c r="E651" s="133" t="s">
        <v>17</v>
      </c>
      <c r="F651" s="324"/>
      <c r="G651" s="324"/>
      <c r="H651" s="21">
        <f t="shared" si="44"/>
        <v>0</v>
      </c>
      <c r="I651" s="46"/>
    </row>
    <row r="652" spans="1:9" s="47" customFormat="1" ht="25.5" x14ac:dyDescent="0.2">
      <c r="A652" s="196"/>
      <c r="B652" s="280" t="s">
        <v>636</v>
      </c>
      <c r="C652" s="27" t="s">
        <v>637</v>
      </c>
      <c r="D652" s="130">
        <v>3</v>
      </c>
      <c r="E652" s="133" t="s">
        <v>20</v>
      </c>
      <c r="F652" s="324"/>
      <c r="G652" s="324"/>
      <c r="H652" s="21">
        <f t="shared" si="44"/>
        <v>0</v>
      </c>
      <c r="I652" s="46"/>
    </row>
    <row r="653" spans="1:9" s="47" customFormat="1" x14ac:dyDescent="0.2">
      <c r="A653" s="196"/>
      <c r="B653" s="280" t="s">
        <v>24</v>
      </c>
      <c r="C653" s="27" t="s">
        <v>638</v>
      </c>
      <c r="D653" s="130"/>
      <c r="E653" s="133"/>
      <c r="F653" s="90"/>
      <c r="G653" s="90"/>
      <c r="H653" s="21"/>
      <c r="I653" s="46"/>
    </row>
    <row r="654" spans="1:9" s="47" customFormat="1" ht="51" x14ac:dyDescent="0.2">
      <c r="A654" s="196"/>
      <c r="B654" s="280" t="s">
        <v>639</v>
      </c>
      <c r="C654" s="27" t="s">
        <v>629</v>
      </c>
      <c r="D654" s="130">
        <v>1</v>
      </c>
      <c r="E654" s="133" t="s">
        <v>17</v>
      </c>
      <c r="F654" s="327"/>
      <c r="G654" s="327"/>
      <c r="H654" s="21">
        <f t="shared" si="44"/>
        <v>0</v>
      </c>
      <c r="I654" s="46"/>
    </row>
    <row r="655" spans="1:9" s="47" customFormat="1" ht="25.5" x14ac:dyDescent="0.2">
      <c r="A655" s="196"/>
      <c r="B655" s="280" t="s">
        <v>640</v>
      </c>
      <c r="C655" s="27" t="s">
        <v>356</v>
      </c>
      <c r="D655" s="130">
        <v>3</v>
      </c>
      <c r="E655" s="133" t="s">
        <v>17</v>
      </c>
      <c r="F655" s="327"/>
      <c r="G655" s="327"/>
      <c r="H655" s="21">
        <f t="shared" si="44"/>
        <v>0</v>
      </c>
      <c r="I655" s="46"/>
    </row>
    <row r="656" spans="1:9" s="47" customFormat="1" ht="25.5" x14ac:dyDescent="0.2">
      <c r="A656" s="196"/>
      <c r="B656" s="280" t="s">
        <v>641</v>
      </c>
      <c r="C656" s="27" t="s">
        <v>1294</v>
      </c>
      <c r="D656" s="130">
        <v>1</v>
      </c>
      <c r="E656" s="133" t="s">
        <v>17</v>
      </c>
      <c r="F656" s="324"/>
      <c r="G656" s="324"/>
      <c r="H656" s="21">
        <f t="shared" si="44"/>
        <v>0</v>
      </c>
      <c r="I656" s="46"/>
    </row>
    <row r="657" spans="1:9" s="47" customFormat="1" ht="25.5" x14ac:dyDescent="0.2">
      <c r="A657" s="196"/>
      <c r="B657" s="280" t="s">
        <v>642</v>
      </c>
      <c r="C657" s="27" t="s">
        <v>633</v>
      </c>
      <c r="D657" s="130">
        <v>1</v>
      </c>
      <c r="E657" s="133" t="s">
        <v>17</v>
      </c>
      <c r="F657" s="324"/>
      <c r="G657" s="324"/>
      <c r="H657" s="21">
        <f t="shared" si="44"/>
        <v>0</v>
      </c>
      <c r="I657" s="46"/>
    </row>
    <row r="658" spans="1:9" s="47" customFormat="1" ht="25.5" x14ac:dyDescent="0.2">
      <c r="A658" s="196"/>
      <c r="B658" s="280" t="s">
        <v>643</v>
      </c>
      <c r="C658" s="27" t="s">
        <v>635</v>
      </c>
      <c r="D658" s="130">
        <v>11</v>
      </c>
      <c r="E658" s="133" t="s">
        <v>17</v>
      </c>
      <c r="F658" s="324"/>
      <c r="G658" s="324"/>
      <c r="H658" s="21">
        <f t="shared" si="44"/>
        <v>0</v>
      </c>
      <c r="I658" s="46"/>
    </row>
    <row r="659" spans="1:9" s="47" customFormat="1" ht="25.5" x14ac:dyDescent="0.2">
      <c r="A659" s="196"/>
      <c r="B659" s="280" t="s">
        <v>644</v>
      </c>
      <c r="C659" s="27" t="s">
        <v>637</v>
      </c>
      <c r="D659" s="130">
        <v>3</v>
      </c>
      <c r="E659" s="133" t="s">
        <v>20</v>
      </c>
      <c r="F659" s="324"/>
      <c r="G659" s="324"/>
      <c r="H659" s="21">
        <f t="shared" si="44"/>
        <v>0</v>
      </c>
      <c r="I659" s="46"/>
    </row>
    <row r="660" spans="1:9" s="47" customFormat="1" x14ac:dyDescent="0.2">
      <c r="A660" s="196"/>
      <c r="B660" s="280" t="s">
        <v>125</v>
      </c>
      <c r="C660" s="27" t="s">
        <v>645</v>
      </c>
      <c r="D660" s="130"/>
      <c r="E660" s="133"/>
      <c r="F660" s="90"/>
      <c r="G660" s="90"/>
      <c r="H660" s="21"/>
      <c r="I660" s="46"/>
    </row>
    <row r="661" spans="1:9" s="47" customFormat="1" ht="51" x14ac:dyDescent="0.2">
      <c r="A661" s="196"/>
      <c r="B661" s="280" t="s">
        <v>646</v>
      </c>
      <c r="C661" s="27" t="s">
        <v>647</v>
      </c>
      <c r="D661" s="130">
        <v>1</v>
      </c>
      <c r="E661" s="133" t="s">
        <v>17</v>
      </c>
      <c r="F661" s="327"/>
      <c r="G661" s="327"/>
      <c r="H661" s="21">
        <f t="shared" si="44"/>
        <v>0</v>
      </c>
      <c r="I661" s="46"/>
    </row>
    <row r="662" spans="1:9" s="47" customFormat="1" ht="25.5" x14ac:dyDescent="0.2">
      <c r="A662" s="196"/>
      <c r="B662" s="280" t="s">
        <v>648</v>
      </c>
      <c r="C662" s="27" t="s">
        <v>356</v>
      </c>
      <c r="D662" s="130">
        <v>3</v>
      </c>
      <c r="E662" s="133" t="s">
        <v>17</v>
      </c>
      <c r="F662" s="327"/>
      <c r="G662" s="327"/>
      <c r="H662" s="21">
        <f t="shared" si="44"/>
        <v>0</v>
      </c>
      <c r="I662" s="46"/>
    </row>
    <row r="663" spans="1:9" s="47" customFormat="1" ht="25.5" x14ac:dyDescent="0.2">
      <c r="A663" s="196"/>
      <c r="B663" s="280" t="s">
        <v>649</v>
      </c>
      <c r="C663" s="27" t="s">
        <v>1294</v>
      </c>
      <c r="D663" s="130">
        <v>1</v>
      </c>
      <c r="E663" s="133" t="s">
        <v>17</v>
      </c>
      <c r="F663" s="324"/>
      <c r="G663" s="324"/>
      <c r="H663" s="21">
        <f t="shared" si="44"/>
        <v>0</v>
      </c>
      <c r="I663" s="46"/>
    </row>
    <row r="664" spans="1:9" s="47" customFormat="1" ht="25.5" x14ac:dyDescent="0.2">
      <c r="A664" s="196"/>
      <c r="B664" s="280" t="s">
        <v>650</v>
      </c>
      <c r="C664" s="27" t="s">
        <v>651</v>
      </c>
      <c r="D664" s="130">
        <v>1</v>
      </c>
      <c r="E664" s="133" t="s">
        <v>17</v>
      </c>
      <c r="F664" s="324"/>
      <c r="G664" s="324"/>
      <c r="H664" s="21">
        <f t="shared" si="44"/>
        <v>0</v>
      </c>
      <c r="I664" s="46"/>
    </row>
    <row r="665" spans="1:9" s="47" customFormat="1" ht="25.5" x14ac:dyDescent="0.2">
      <c r="A665" s="196"/>
      <c r="B665" s="280" t="s">
        <v>652</v>
      </c>
      <c r="C665" s="27" t="s">
        <v>364</v>
      </c>
      <c r="D665" s="130">
        <v>66</v>
      </c>
      <c r="E665" s="133" t="s">
        <v>17</v>
      </c>
      <c r="F665" s="324"/>
      <c r="G665" s="324"/>
      <c r="H665" s="21">
        <f t="shared" si="44"/>
        <v>0</v>
      </c>
      <c r="I665" s="46"/>
    </row>
    <row r="666" spans="1:9" s="47" customFormat="1" ht="25.5" x14ac:dyDescent="0.2">
      <c r="A666" s="196"/>
      <c r="B666" s="280" t="s">
        <v>653</v>
      </c>
      <c r="C666" s="27" t="s">
        <v>635</v>
      </c>
      <c r="D666" s="130">
        <v>3</v>
      </c>
      <c r="E666" s="133" t="s">
        <v>17</v>
      </c>
      <c r="F666" s="324"/>
      <c r="G666" s="324"/>
      <c r="H666" s="21">
        <f t="shared" si="44"/>
        <v>0</v>
      </c>
      <c r="I666" s="46"/>
    </row>
    <row r="667" spans="1:9" s="47" customFormat="1" x14ac:dyDescent="0.2">
      <c r="A667" s="196"/>
      <c r="B667" s="280" t="s">
        <v>654</v>
      </c>
      <c r="C667" s="27" t="s">
        <v>362</v>
      </c>
      <c r="D667" s="130">
        <v>3</v>
      </c>
      <c r="E667" s="133" t="s">
        <v>17</v>
      </c>
      <c r="F667" s="324"/>
      <c r="G667" s="324"/>
      <c r="H667" s="21">
        <f t="shared" si="44"/>
        <v>0</v>
      </c>
      <c r="I667" s="46"/>
    </row>
    <row r="668" spans="1:9" s="47" customFormat="1" ht="25.5" x14ac:dyDescent="0.2">
      <c r="A668" s="196"/>
      <c r="B668" s="280" t="s">
        <v>655</v>
      </c>
      <c r="C668" s="27" t="s">
        <v>637</v>
      </c>
      <c r="D668" s="130">
        <v>3</v>
      </c>
      <c r="E668" s="133" t="s">
        <v>20</v>
      </c>
      <c r="F668" s="324"/>
      <c r="G668" s="324"/>
      <c r="H668" s="21">
        <f t="shared" si="44"/>
        <v>0</v>
      </c>
      <c r="I668" s="46"/>
    </row>
    <row r="669" spans="1:9" s="47" customFormat="1" x14ac:dyDescent="0.2">
      <c r="A669" s="196"/>
      <c r="B669" s="280" t="s">
        <v>66</v>
      </c>
      <c r="C669" s="27" t="s">
        <v>656</v>
      </c>
      <c r="D669" s="130"/>
      <c r="E669" s="133"/>
      <c r="F669" s="90"/>
      <c r="G669" s="90"/>
      <c r="H669" s="21"/>
      <c r="I669" s="46"/>
    </row>
    <row r="670" spans="1:9" s="47" customFormat="1" ht="51" x14ac:dyDescent="0.2">
      <c r="A670" s="196"/>
      <c r="B670" s="280" t="s">
        <v>657</v>
      </c>
      <c r="C670" s="27" t="s">
        <v>647</v>
      </c>
      <c r="D670" s="130">
        <v>1</v>
      </c>
      <c r="E670" s="133" t="s">
        <v>17</v>
      </c>
      <c r="F670" s="327"/>
      <c r="G670" s="327"/>
      <c r="H670" s="21">
        <f t="shared" si="44"/>
        <v>0</v>
      </c>
      <c r="I670" s="46"/>
    </row>
    <row r="671" spans="1:9" s="47" customFormat="1" ht="25.5" x14ac:dyDescent="0.2">
      <c r="A671" s="196"/>
      <c r="B671" s="280" t="s">
        <v>658</v>
      </c>
      <c r="C671" s="27" t="s">
        <v>356</v>
      </c>
      <c r="D671" s="130">
        <v>3</v>
      </c>
      <c r="E671" s="133" t="s">
        <v>17</v>
      </c>
      <c r="F671" s="327"/>
      <c r="G671" s="327"/>
      <c r="H671" s="21">
        <f t="shared" si="44"/>
        <v>0</v>
      </c>
      <c r="I671" s="46"/>
    </row>
    <row r="672" spans="1:9" s="47" customFormat="1" ht="25.5" x14ac:dyDescent="0.2">
      <c r="A672" s="196"/>
      <c r="B672" s="280" t="s">
        <v>659</v>
      </c>
      <c r="C672" s="27" t="s">
        <v>1294</v>
      </c>
      <c r="D672" s="130">
        <v>1</v>
      </c>
      <c r="E672" s="133" t="s">
        <v>17</v>
      </c>
      <c r="F672" s="324"/>
      <c r="G672" s="324"/>
      <c r="H672" s="21">
        <f t="shared" si="44"/>
        <v>0</v>
      </c>
      <c r="I672" s="46"/>
    </row>
    <row r="673" spans="1:9" s="47" customFormat="1" ht="25.5" x14ac:dyDescent="0.2">
      <c r="A673" s="196"/>
      <c r="B673" s="280" t="s">
        <v>660</v>
      </c>
      <c r="C673" s="27" t="s">
        <v>651</v>
      </c>
      <c r="D673" s="130">
        <v>1</v>
      </c>
      <c r="E673" s="133" t="s">
        <v>17</v>
      </c>
      <c r="F673" s="324"/>
      <c r="G673" s="324"/>
      <c r="H673" s="21">
        <f t="shared" si="44"/>
        <v>0</v>
      </c>
      <c r="I673" s="46"/>
    </row>
    <row r="674" spans="1:9" s="47" customFormat="1" ht="25.5" x14ac:dyDescent="0.2">
      <c r="A674" s="196"/>
      <c r="B674" s="280" t="s">
        <v>661</v>
      </c>
      <c r="C674" s="27" t="s">
        <v>364</v>
      </c>
      <c r="D674" s="130">
        <v>74</v>
      </c>
      <c r="E674" s="133" t="s">
        <v>17</v>
      </c>
      <c r="F674" s="324"/>
      <c r="G674" s="324"/>
      <c r="H674" s="21">
        <f t="shared" si="44"/>
        <v>0</v>
      </c>
      <c r="I674" s="46"/>
    </row>
    <row r="675" spans="1:9" s="47" customFormat="1" ht="25.5" x14ac:dyDescent="0.2">
      <c r="A675" s="196"/>
      <c r="B675" s="280" t="s">
        <v>662</v>
      </c>
      <c r="C675" s="27" t="s">
        <v>366</v>
      </c>
      <c r="D675" s="130">
        <v>3</v>
      </c>
      <c r="E675" s="133" t="s">
        <v>17</v>
      </c>
      <c r="F675" s="324"/>
      <c r="G675" s="324"/>
      <c r="H675" s="21">
        <f t="shared" si="44"/>
        <v>0</v>
      </c>
      <c r="I675" s="46"/>
    </row>
    <row r="676" spans="1:9" s="47" customFormat="1" ht="25.5" x14ac:dyDescent="0.2">
      <c r="A676" s="196"/>
      <c r="B676" s="280" t="s">
        <v>663</v>
      </c>
      <c r="C676" s="27" t="s">
        <v>635</v>
      </c>
      <c r="D676" s="130">
        <v>3</v>
      </c>
      <c r="E676" s="133" t="s">
        <v>17</v>
      </c>
      <c r="F676" s="324"/>
      <c r="G676" s="324"/>
      <c r="H676" s="21">
        <f t="shared" si="44"/>
        <v>0</v>
      </c>
      <c r="I676" s="46"/>
    </row>
    <row r="677" spans="1:9" s="47" customFormat="1" x14ac:dyDescent="0.2">
      <c r="A677" s="196"/>
      <c r="B677" s="280" t="s">
        <v>664</v>
      </c>
      <c r="C677" s="27" t="s">
        <v>362</v>
      </c>
      <c r="D677" s="130">
        <v>8</v>
      </c>
      <c r="E677" s="133" t="s">
        <v>17</v>
      </c>
      <c r="F677" s="324"/>
      <c r="G677" s="324"/>
      <c r="H677" s="21">
        <f t="shared" si="44"/>
        <v>0</v>
      </c>
      <c r="I677" s="46"/>
    </row>
    <row r="678" spans="1:9" s="47" customFormat="1" ht="25.5" x14ac:dyDescent="0.2">
      <c r="A678" s="196"/>
      <c r="B678" s="280" t="s">
        <v>665</v>
      </c>
      <c r="C678" s="27" t="s">
        <v>637</v>
      </c>
      <c r="D678" s="130">
        <v>3</v>
      </c>
      <c r="E678" s="133" t="s">
        <v>20</v>
      </c>
      <c r="F678" s="324"/>
      <c r="G678" s="324"/>
      <c r="H678" s="21">
        <f t="shared" si="44"/>
        <v>0</v>
      </c>
      <c r="I678" s="46"/>
    </row>
    <row r="679" spans="1:9" s="47" customFormat="1" x14ac:dyDescent="0.2">
      <c r="A679" s="196"/>
      <c r="B679" s="280" t="s">
        <v>78</v>
      </c>
      <c r="C679" s="27" t="s">
        <v>666</v>
      </c>
      <c r="D679" s="130"/>
      <c r="E679" s="133"/>
      <c r="F679" s="90"/>
      <c r="G679" s="90"/>
      <c r="H679" s="21"/>
      <c r="I679" s="46"/>
    </row>
    <row r="680" spans="1:9" s="47" customFormat="1" ht="51" x14ac:dyDescent="0.2">
      <c r="A680" s="196"/>
      <c r="B680" s="280" t="s">
        <v>667</v>
      </c>
      <c r="C680" s="27" t="s">
        <v>668</v>
      </c>
      <c r="D680" s="130">
        <v>1</v>
      </c>
      <c r="E680" s="133" t="s">
        <v>17</v>
      </c>
      <c r="F680" s="327"/>
      <c r="G680" s="327"/>
      <c r="H680" s="21">
        <f t="shared" si="44"/>
        <v>0</v>
      </c>
      <c r="I680" s="46"/>
    </row>
    <row r="681" spans="1:9" s="47" customFormat="1" ht="25.5" x14ac:dyDescent="0.2">
      <c r="A681" s="196"/>
      <c r="B681" s="280" t="s">
        <v>669</v>
      </c>
      <c r="C681" s="27" t="s">
        <v>356</v>
      </c>
      <c r="D681" s="130">
        <v>3</v>
      </c>
      <c r="E681" s="133" t="s">
        <v>17</v>
      </c>
      <c r="F681" s="327"/>
      <c r="G681" s="327"/>
      <c r="H681" s="21">
        <f t="shared" si="44"/>
        <v>0</v>
      </c>
      <c r="I681" s="46"/>
    </row>
    <row r="682" spans="1:9" s="47" customFormat="1" ht="25.5" x14ac:dyDescent="0.2">
      <c r="A682" s="196"/>
      <c r="B682" s="280" t="s">
        <v>670</v>
      </c>
      <c r="C682" s="27" t="s">
        <v>1294</v>
      </c>
      <c r="D682" s="130">
        <v>1</v>
      </c>
      <c r="E682" s="133" t="s">
        <v>17</v>
      </c>
      <c r="F682" s="324"/>
      <c r="G682" s="324"/>
      <c r="H682" s="21">
        <f t="shared" si="44"/>
        <v>0</v>
      </c>
      <c r="I682" s="46"/>
    </row>
    <row r="683" spans="1:9" s="47" customFormat="1" ht="25.5" x14ac:dyDescent="0.2">
      <c r="A683" s="196"/>
      <c r="B683" s="280" t="s">
        <v>671</v>
      </c>
      <c r="C683" s="27" t="s">
        <v>672</v>
      </c>
      <c r="D683" s="130">
        <v>1</v>
      </c>
      <c r="E683" s="133" t="s">
        <v>17</v>
      </c>
      <c r="F683" s="324"/>
      <c r="G683" s="324"/>
      <c r="H683" s="21">
        <f t="shared" si="44"/>
        <v>0</v>
      </c>
      <c r="I683" s="46"/>
    </row>
    <row r="684" spans="1:9" s="47" customFormat="1" ht="25.5" x14ac:dyDescent="0.2">
      <c r="A684" s="196"/>
      <c r="B684" s="280" t="s">
        <v>673</v>
      </c>
      <c r="C684" s="27" t="s">
        <v>674</v>
      </c>
      <c r="D684" s="130">
        <v>1</v>
      </c>
      <c r="E684" s="133" t="s">
        <v>17</v>
      </c>
      <c r="F684" s="324"/>
      <c r="G684" s="324"/>
      <c r="H684" s="21">
        <f t="shared" si="44"/>
        <v>0</v>
      </c>
      <c r="I684" s="46"/>
    </row>
    <row r="685" spans="1:9" s="47" customFormat="1" ht="25.5" x14ac:dyDescent="0.2">
      <c r="A685" s="196"/>
      <c r="B685" s="280" t="s">
        <v>675</v>
      </c>
      <c r="C685" s="27" t="s">
        <v>676</v>
      </c>
      <c r="D685" s="130">
        <v>1</v>
      </c>
      <c r="E685" s="133" t="s">
        <v>17</v>
      </c>
      <c r="F685" s="324"/>
      <c r="G685" s="324"/>
      <c r="H685" s="21">
        <f t="shared" si="44"/>
        <v>0</v>
      </c>
      <c r="I685" s="46"/>
    </row>
    <row r="686" spans="1:9" s="47" customFormat="1" ht="25.5" x14ac:dyDescent="0.2">
      <c r="A686" s="196"/>
      <c r="B686" s="280" t="s">
        <v>677</v>
      </c>
      <c r="C686" s="27" t="s">
        <v>678</v>
      </c>
      <c r="D686" s="130">
        <v>2</v>
      </c>
      <c r="E686" s="133" t="s">
        <v>17</v>
      </c>
      <c r="F686" s="324"/>
      <c r="G686" s="324"/>
      <c r="H686" s="21">
        <f t="shared" si="44"/>
        <v>0</v>
      </c>
      <c r="I686" s="46"/>
    </row>
    <row r="687" spans="1:9" s="47" customFormat="1" ht="25.5" x14ac:dyDescent="0.2">
      <c r="A687" s="196"/>
      <c r="B687" s="280" t="s">
        <v>679</v>
      </c>
      <c r="C687" s="27" t="s">
        <v>680</v>
      </c>
      <c r="D687" s="130">
        <v>1</v>
      </c>
      <c r="E687" s="133" t="s">
        <v>17</v>
      </c>
      <c r="F687" s="324"/>
      <c r="G687" s="324"/>
      <c r="H687" s="21">
        <f t="shared" si="44"/>
        <v>0</v>
      </c>
      <c r="I687" s="46"/>
    </row>
    <row r="688" spans="1:9" s="47" customFormat="1" ht="25.5" x14ac:dyDescent="0.2">
      <c r="A688" s="196"/>
      <c r="B688" s="280" t="s">
        <v>681</v>
      </c>
      <c r="C688" s="27" t="s">
        <v>682</v>
      </c>
      <c r="D688" s="130">
        <v>37</v>
      </c>
      <c r="E688" s="133" t="s">
        <v>17</v>
      </c>
      <c r="F688" s="324"/>
      <c r="G688" s="324"/>
      <c r="H688" s="21">
        <f t="shared" si="44"/>
        <v>0</v>
      </c>
      <c r="I688" s="46"/>
    </row>
    <row r="689" spans="1:9" s="47" customFormat="1" ht="25.5" x14ac:dyDescent="0.2">
      <c r="A689" s="196"/>
      <c r="B689" s="280" t="s">
        <v>683</v>
      </c>
      <c r="C689" s="27" t="s">
        <v>637</v>
      </c>
      <c r="D689" s="130">
        <v>3</v>
      </c>
      <c r="E689" s="133" t="s">
        <v>20</v>
      </c>
      <c r="F689" s="324"/>
      <c r="G689" s="324"/>
      <c r="H689" s="21">
        <f t="shared" si="44"/>
        <v>0</v>
      </c>
      <c r="I689" s="46"/>
    </row>
    <row r="690" spans="1:9" s="47" customFormat="1" x14ac:dyDescent="0.2">
      <c r="A690" s="196"/>
      <c r="B690" s="280" t="s">
        <v>79</v>
      </c>
      <c r="C690" s="27" t="s">
        <v>684</v>
      </c>
      <c r="D690" s="130"/>
      <c r="E690" s="133"/>
      <c r="F690" s="90"/>
      <c r="G690" s="90"/>
      <c r="H690" s="21"/>
      <c r="I690" s="46"/>
    </row>
    <row r="691" spans="1:9" s="47" customFormat="1" ht="51" x14ac:dyDescent="0.2">
      <c r="A691" s="196"/>
      <c r="B691" s="280" t="s">
        <v>685</v>
      </c>
      <c r="C691" s="27" t="s">
        <v>686</v>
      </c>
      <c r="D691" s="130">
        <v>1</v>
      </c>
      <c r="E691" s="133" t="s">
        <v>17</v>
      </c>
      <c r="F691" s="327"/>
      <c r="G691" s="327"/>
      <c r="H691" s="21">
        <f t="shared" si="44"/>
        <v>0</v>
      </c>
      <c r="I691" s="46"/>
    </row>
    <row r="692" spans="1:9" s="47" customFormat="1" ht="25.5" x14ac:dyDescent="0.2">
      <c r="A692" s="196"/>
      <c r="B692" s="280" t="s">
        <v>687</v>
      </c>
      <c r="C692" s="27" t="s">
        <v>356</v>
      </c>
      <c r="D692" s="130">
        <v>3</v>
      </c>
      <c r="E692" s="133" t="s">
        <v>17</v>
      </c>
      <c r="F692" s="327"/>
      <c r="G692" s="327"/>
      <c r="H692" s="21">
        <f t="shared" si="44"/>
        <v>0</v>
      </c>
      <c r="I692" s="46"/>
    </row>
    <row r="693" spans="1:9" s="47" customFormat="1" ht="25.5" x14ac:dyDescent="0.2">
      <c r="A693" s="196"/>
      <c r="B693" s="280" t="s">
        <v>688</v>
      </c>
      <c r="C693" s="27" t="s">
        <v>1294</v>
      </c>
      <c r="D693" s="130">
        <v>1</v>
      </c>
      <c r="E693" s="133" t="s">
        <v>17</v>
      </c>
      <c r="F693" s="324"/>
      <c r="G693" s="324"/>
      <c r="H693" s="21">
        <f t="shared" si="44"/>
        <v>0</v>
      </c>
      <c r="I693" s="46"/>
    </row>
    <row r="694" spans="1:9" s="47" customFormat="1" ht="25.5" x14ac:dyDescent="0.2">
      <c r="A694" s="196"/>
      <c r="B694" s="280" t="s">
        <v>689</v>
      </c>
      <c r="C694" s="27" t="s">
        <v>690</v>
      </c>
      <c r="D694" s="130">
        <v>1</v>
      </c>
      <c r="E694" s="133" t="s">
        <v>17</v>
      </c>
      <c r="F694" s="324"/>
      <c r="G694" s="324"/>
      <c r="H694" s="21">
        <f t="shared" si="44"/>
        <v>0</v>
      </c>
      <c r="I694" s="46"/>
    </row>
    <row r="695" spans="1:9" s="47" customFormat="1" ht="25.5" x14ac:dyDescent="0.2">
      <c r="A695" s="196"/>
      <c r="B695" s="280" t="s">
        <v>691</v>
      </c>
      <c r="C695" s="27" t="s">
        <v>676</v>
      </c>
      <c r="D695" s="130">
        <v>2</v>
      </c>
      <c r="E695" s="133" t="s">
        <v>17</v>
      </c>
      <c r="F695" s="324"/>
      <c r="G695" s="324"/>
      <c r="H695" s="21">
        <f t="shared" si="44"/>
        <v>0</v>
      </c>
      <c r="I695" s="46"/>
    </row>
    <row r="696" spans="1:9" s="47" customFormat="1" ht="25.5" x14ac:dyDescent="0.2">
      <c r="A696" s="196"/>
      <c r="B696" s="280" t="s">
        <v>692</v>
      </c>
      <c r="C696" s="27" t="s">
        <v>678</v>
      </c>
      <c r="D696" s="130">
        <v>3</v>
      </c>
      <c r="E696" s="133" t="s">
        <v>17</v>
      </c>
      <c r="F696" s="324"/>
      <c r="G696" s="324"/>
      <c r="H696" s="21">
        <f t="shared" si="44"/>
        <v>0</v>
      </c>
      <c r="I696" s="46"/>
    </row>
    <row r="697" spans="1:9" s="47" customFormat="1" ht="25.5" x14ac:dyDescent="0.2">
      <c r="A697" s="196"/>
      <c r="B697" s="280" t="s">
        <v>693</v>
      </c>
      <c r="C697" s="27" t="s">
        <v>680</v>
      </c>
      <c r="D697" s="130">
        <v>2</v>
      </c>
      <c r="E697" s="133" t="s">
        <v>17</v>
      </c>
      <c r="F697" s="324"/>
      <c r="G697" s="324"/>
      <c r="H697" s="21">
        <f t="shared" si="44"/>
        <v>0</v>
      </c>
      <c r="I697" s="46"/>
    </row>
    <row r="698" spans="1:9" s="47" customFormat="1" ht="25.5" x14ac:dyDescent="0.2">
      <c r="A698" s="196"/>
      <c r="B698" s="280" t="s">
        <v>694</v>
      </c>
      <c r="C698" s="27" t="s">
        <v>682</v>
      </c>
      <c r="D698" s="130">
        <v>36</v>
      </c>
      <c r="E698" s="133" t="s">
        <v>17</v>
      </c>
      <c r="F698" s="324"/>
      <c r="G698" s="324"/>
      <c r="H698" s="21">
        <f t="shared" si="44"/>
        <v>0</v>
      </c>
      <c r="I698" s="46"/>
    </row>
    <row r="699" spans="1:9" s="47" customFormat="1" x14ac:dyDescent="0.2">
      <c r="A699" s="196"/>
      <c r="B699" s="280" t="s">
        <v>80</v>
      </c>
      <c r="C699" s="27" t="s">
        <v>695</v>
      </c>
      <c r="D699" s="130"/>
      <c r="E699" s="133"/>
      <c r="F699" s="90"/>
      <c r="G699" s="90"/>
      <c r="H699" s="21"/>
      <c r="I699" s="46"/>
    </row>
    <row r="700" spans="1:9" s="47" customFormat="1" ht="51" x14ac:dyDescent="0.2">
      <c r="A700" s="131"/>
      <c r="B700" s="281" t="s">
        <v>696</v>
      </c>
      <c r="C700" s="139" t="s">
        <v>697</v>
      </c>
      <c r="D700" s="136">
        <v>1</v>
      </c>
      <c r="E700" s="145" t="s">
        <v>17</v>
      </c>
      <c r="F700" s="327"/>
      <c r="G700" s="327"/>
      <c r="H700" s="21">
        <f t="shared" si="44"/>
        <v>0</v>
      </c>
      <c r="I700" s="46"/>
    </row>
    <row r="701" spans="1:9" s="47" customFormat="1" ht="25.5" x14ac:dyDescent="0.2">
      <c r="A701" s="196"/>
      <c r="B701" s="280" t="s">
        <v>698</v>
      </c>
      <c r="C701" s="27" t="s">
        <v>356</v>
      </c>
      <c r="D701" s="130">
        <v>3</v>
      </c>
      <c r="E701" s="133" t="s">
        <v>17</v>
      </c>
      <c r="F701" s="327"/>
      <c r="G701" s="327"/>
      <c r="H701" s="21">
        <f t="shared" si="44"/>
        <v>0</v>
      </c>
      <c r="I701" s="46"/>
    </row>
    <row r="702" spans="1:9" s="47" customFormat="1" ht="25.5" x14ac:dyDescent="0.2">
      <c r="A702" s="196"/>
      <c r="B702" s="280" t="s">
        <v>699</v>
      </c>
      <c r="C702" s="27" t="s">
        <v>1295</v>
      </c>
      <c r="D702" s="130">
        <v>1</v>
      </c>
      <c r="E702" s="133" t="s">
        <v>17</v>
      </c>
      <c r="F702" s="324"/>
      <c r="G702" s="324"/>
      <c r="H702" s="21">
        <f t="shared" si="44"/>
        <v>0</v>
      </c>
      <c r="I702" s="46"/>
    </row>
    <row r="703" spans="1:9" s="47" customFormat="1" ht="25.5" x14ac:dyDescent="0.2">
      <c r="A703" s="196"/>
      <c r="B703" s="280" t="s">
        <v>700</v>
      </c>
      <c r="C703" s="27" t="s">
        <v>701</v>
      </c>
      <c r="D703" s="130">
        <v>1</v>
      </c>
      <c r="E703" s="133" t="s">
        <v>17</v>
      </c>
      <c r="F703" s="324"/>
      <c r="G703" s="324"/>
      <c r="H703" s="21">
        <f t="shared" si="44"/>
        <v>0</v>
      </c>
      <c r="I703" s="46"/>
    </row>
    <row r="704" spans="1:9" s="47" customFormat="1" ht="25.5" x14ac:dyDescent="0.2">
      <c r="A704" s="196"/>
      <c r="B704" s="280" t="s">
        <v>702</v>
      </c>
      <c r="C704" s="27" t="s">
        <v>703</v>
      </c>
      <c r="D704" s="130">
        <v>1</v>
      </c>
      <c r="E704" s="133" t="s">
        <v>17</v>
      </c>
      <c r="F704" s="324"/>
      <c r="G704" s="324"/>
      <c r="H704" s="21">
        <f t="shared" si="44"/>
        <v>0</v>
      </c>
      <c r="I704" s="46"/>
    </row>
    <row r="705" spans="1:9" s="47" customFormat="1" ht="25.5" x14ac:dyDescent="0.2">
      <c r="A705" s="196"/>
      <c r="B705" s="280" t="s">
        <v>704</v>
      </c>
      <c r="C705" s="27" t="s">
        <v>635</v>
      </c>
      <c r="D705" s="130">
        <v>1</v>
      </c>
      <c r="E705" s="133" t="s">
        <v>17</v>
      </c>
      <c r="F705" s="324"/>
      <c r="G705" s="324"/>
      <c r="H705" s="21">
        <f t="shared" si="44"/>
        <v>0</v>
      </c>
      <c r="I705" s="46"/>
    </row>
    <row r="706" spans="1:9" s="47" customFormat="1" ht="25.5" x14ac:dyDescent="0.2">
      <c r="A706" s="196"/>
      <c r="B706" s="280" t="s">
        <v>705</v>
      </c>
      <c r="C706" s="27" t="s">
        <v>706</v>
      </c>
      <c r="D706" s="130">
        <v>3</v>
      </c>
      <c r="E706" s="133" t="s">
        <v>20</v>
      </c>
      <c r="F706" s="324"/>
      <c r="G706" s="324"/>
      <c r="H706" s="21">
        <f t="shared" si="44"/>
        <v>0</v>
      </c>
      <c r="I706" s="46"/>
    </row>
    <row r="707" spans="1:9" s="47" customFormat="1" x14ac:dyDescent="0.2">
      <c r="A707" s="196"/>
      <c r="B707" s="280" t="s">
        <v>81</v>
      </c>
      <c r="C707" s="27" t="s">
        <v>707</v>
      </c>
      <c r="D707" s="130"/>
      <c r="E707" s="133"/>
      <c r="F707" s="90"/>
      <c r="G707" s="90"/>
      <c r="H707" s="21"/>
      <c r="I707" s="46"/>
    </row>
    <row r="708" spans="1:9" s="47" customFormat="1" ht="51" x14ac:dyDescent="0.2">
      <c r="A708" s="131"/>
      <c r="B708" s="281" t="s">
        <v>708</v>
      </c>
      <c r="C708" s="139" t="s">
        <v>709</v>
      </c>
      <c r="D708" s="136">
        <v>1</v>
      </c>
      <c r="E708" s="145" t="s">
        <v>17</v>
      </c>
      <c r="F708" s="327"/>
      <c r="G708" s="327"/>
      <c r="H708" s="21">
        <f t="shared" ref="H708:H771" si="45">SUM(F708,G708)*D708</f>
        <v>0</v>
      </c>
      <c r="I708" s="46"/>
    </row>
    <row r="709" spans="1:9" s="47" customFormat="1" ht="25.5" x14ac:dyDescent="0.2">
      <c r="A709" s="196"/>
      <c r="B709" s="280" t="s">
        <v>710</v>
      </c>
      <c r="C709" s="27" t="s">
        <v>356</v>
      </c>
      <c r="D709" s="130">
        <v>3</v>
      </c>
      <c r="E709" s="133" t="s">
        <v>17</v>
      </c>
      <c r="F709" s="327"/>
      <c r="G709" s="327"/>
      <c r="H709" s="21">
        <f t="shared" si="45"/>
        <v>0</v>
      </c>
      <c r="I709" s="46"/>
    </row>
    <row r="710" spans="1:9" s="47" customFormat="1" ht="25.5" x14ac:dyDescent="0.2">
      <c r="A710" s="196"/>
      <c r="B710" s="280" t="s">
        <v>711</v>
      </c>
      <c r="C710" s="27" t="s">
        <v>1295</v>
      </c>
      <c r="D710" s="130">
        <v>1</v>
      </c>
      <c r="E710" s="133" t="s">
        <v>17</v>
      </c>
      <c r="F710" s="324"/>
      <c r="G710" s="324"/>
      <c r="H710" s="21">
        <f t="shared" si="45"/>
        <v>0</v>
      </c>
      <c r="I710" s="46"/>
    </row>
    <row r="711" spans="1:9" s="47" customFormat="1" ht="25.5" x14ac:dyDescent="0.2">
      <c r="A711" s="196"/>
      <c r="B711" s="280" t="s">
        <v>712</v>
      </c>
      <c r="C711" s="27" t="s">
        <v>701</v>
      </c>
      <c r="D711" s="130">
        <v>1</v>
      </c>
      <c r="E711" s="133" t="s">
        <v>17</v>
      </c>
      <c r="F711" s="324"/>
      <c r="G711" s="324"/>
      <c r="H711" s="21">
        <f t="shared" si="45"/>
        <v>0</v>
      </c>
      <c r="I711" s="46"/>
    </row>
    <row r="712" spans="1:9" s="47" customFormat="1" ht="25.5" x14ac:dyDescent="0.2">
      <c r="A712" s="196"/>
      <c r="B712" s="280" t="s">
        <v>713</v>
      </c>
      <c r="C712" s="27" t="s">
        <v>703</v>
      </c>
      <c r="D712" s="130">
        <v>1</v>
      </c>
      <c r="E712" s="133" t="s">
        <v>17</v>
      </c>
      <c r="F712" s="324"/>
      <c r="G712" s="324"/>
      <c r="H712" s="21">
        <f t="shared" si="45"/>
        <v>0</v>
      </c>
      <c r="I712" s="46"/>
    </row>
    <row r="713" spans="1:9" s="47" customFormat="1" ht="25.5" x14ac:dyDescent="0.2">
      <c r="A713" s="196"/>
      <c r="B713" s="280" t="s">
        <v>714</v>
      </c>
      <c r="C713" s="27" t="s">
        <v>706</v>
      </c>
      <c r="D713" s="130">
        <v>3</v>
      </c>
      <c r="E713" s="133" t="s">
        <v>20</v>
      </c>
      <c r="F713" s="324"/>
      <c r="G713" s="324"/>
      <c r="H713" s="21">
        <f t="shared" si="45"/>
        <v>0</v>
      </c>
      <c r="I713" s="46"/>
    </row>
    <row r="714" spans="1:9" s="47" customFormat="1" x14ac:dyDescent="0.2">
      <c r="A714" s="196"/>
      <c r="B714" s="280" t="s">
        <v>83</v>
      </c>
      <c r="C714" s="27" t="s">
        <v>715</v>
      </c>
      <c r="D714" s="130"/>
      <c r="E714" s="133"/>
      <c r="F714" s="90"/>
      <c r="G714" s="90"/>
      <c r="H714" s="21"/>
      <c r="I714" s="46"/>
    </row>
    <row r="715" spans="1:9" s="47" customFormat="1" ht="51" x14ac:dyDescent="0.2">
      <c r="A715" s="131"/>
      <c r="B715" s="281" t="s">
        <v>716</v>
      </c>
      <c r="C715" s="139" t="s">
        <v>697</v>
      </c>
      <c r="D715" s="136">
        <v>1</v>
      </c>
      <c r="E715" s="145" t="s">
        <v>17</v>
      </c>
      <c r="F715" s="327"/>
      <c r="G715" s="327"/>
      <c r="H715" s="21">
        <f t="shared" si="45"/>
        <v>0</v>
      </c>
      <c r="I715" s="46"/>
    </row>
    <row r="716" spans="1:9" s="47" customFormat="1" ht="25.5" x14ac:dyDescent="0.2">
      <c r="A716" s="196"/>
      <c r="B716" s="280" t="s">
        <v>717</v>
      </c>
      <c r="C716" s="27" t="s">
        <v>356</v>
      </c>
      <c r="D716" s="130">
        <v>3</v>
      </c>
      <c r="E716" s="133" t="s">
        <v>17</v>
      </c>
      <c r="F716" s="327"/>
      <c r="G716" s="327"/>
      <c r="H716" s="21">
        <f t="shared" si="45"/>
        <v>0</v>
      </c>
      <c r="I716" s="46"/>
    </row>
    <row r="717" spans="1:9" s="47" customFormat="1" ht="25.5" x14ac:dyDescent="0.2">
      <c r="A717" s="196"/>
      <c r="B717" s="280" t="s">
        <v>718</v>
      </c>
      <c r="C717" s="27" t="s">
        <v>1295</v>
      </c>
      <c r="D717" s="130">
        <v>1</v>
      </c>
      <c r="E717" s="133" t="s">
        <v>17</v>
      </c>
      <c r="F717" s="324"/>
      <c r="G717" s="324"/>
      <c r="H717" s="21">
        <f t="shared" si="45"/>
        <v>0</v>
      </c>
      <c r="I717" s="46"/>
    </row>
    <row r="718" spans="1:9" s="47" customFormat="1" ht="25.5" x14ac:dyDescent="0.2">
      <c r="A718" s="196"/>
      <c r="B718" s="280" t="s">
        <v>719</v>
      </c>
      <c r="C718" s="27" t="s">
        <v>701</v>
      </c>
      <c r="D718" s="130">
        <v>1</v>
      </c>
      <c r="E718" s="133" t="s">
        <v>17</v>
      </c>
      <c r="F718" s="324"/>
      <c r="G718" s="324"/>
      <c r="H718" s="21">
        <f t="shared" si="45"/>
        <v>0</v>
      </c>
      <c r="I718" s="46"/>
    </row>
    <row r="719" spans="1:9" s="47" customFormat="1" ht="25.5" x14ac:dyDescent="0.2">
      <c r="A719" s="196"/>
      <c r="B719" s="280" t="s">
        <v>720</v>
      </c>
      <c r="C719" s="27" t="s">
        <v>703</v>
      </c>
      <c r="D719" s="130">
        <v>1</v>
      </c>
      <c r="E719" s="133" t="s">
        <v>17</v>
      </c>
      <c r="F719" s="324"/>
      <c r="G719" s="324"/>
      <c r="H719" s="21">
        <f t="shared" si="45"/>
        <v>0</v>
      </c>
      <c r="I719" s="46"/>
    </row>
    <row r="720" spans="1:9" s="47" customFormat="1" ht="25.5" x14ac:dyDescent="0.2">
      <c r="A720" s="196"/>
      <c r="B720" s="280" t="s">
        <v>721</v>
      </c>
      <c r="C720" s="27" t="s">
        <v>635</v>
      </c>
      <c r="D720" s="130">
        <v>1</v>
      </c>
      <c r="E720" s="133" t="s">
        <v>17</v>
      </c>
      <c r="F720" s="324"/>
      <c r="G720" s="324"/>
      <c r="H720" s="21">
        <f t="shared" si="45"/>
        <v>0</v>
      </c>
      <c r="I720" s="46"/>
    </row>
    <row r="721" spans="1:9" s="47" customFormat="1" ht="25.5" x14ac:dyDescent="0.2">
      <c r="A721" s="196"/>
      <c r="B721" s="280" t="s">
        <v>722</v>
      </c>
      <c r="C721" s="27" t="s">
        <v>706</v>
      </c>
      <c r="D721" s="130">
        <v>3</v>
      </c>
      <c r="E721" s="133" t="s">
        <v>20</v>
      </c>
      <c r="F721" s="324"/>
      <c r="G721" s="324"/>
      <c r="H721" s="21">
        <f t="shared" si="45"/>
        <v>0</v>
      </c>
      <c r="I721" s="46"/>
    </row>
    <row r="722" spans="1:9" s="47" customFormat="1" x14ac:dyDescent="0.2">
      <c r="A722" s="196"/>
      <c r="B722" s="280" t="s">
        <v>84</v>
      </c>
      <c r="C722" s="27" t="s">
        <v>723</v>
      </c>
      <c r="D722" s="130"/>
      <c r="E722" s="133"/>
      <c r="F722" s="90"/>
      <c r="G722" s="90"/>
      <c r="H722" s="21"/>
      <c r="I722" s="46"/>
    </row>
    <row r="723" spans="1:9" s="47" customFormat="1" ht="51" x14ac:dyDescent="0.2">
      <c r="A723" s="131"/>
      <c r="B723" s="281" t="s">
        <v>724</v>
      </c>
      <c r="C723" s="139" t="s">
        <v>709</v>
      </c>
      <c r="D723" s="136">
        <v>1</v>
      </c>
      <c r="E723" s="145" t="s">
        <v>17</v>
      </c>
      <c r="F723" s="327"/>
      <c r="G723" s="327"/>
      <c r="H723" s="21">
        <f t="shared" si="45"/>
        <v>0</v>
      </c>
      <c r="I723" s="46"/>
    </row>
    <row r="724" spans="1:9" s="47" customFormat="1" ht="25.5" x14ac:dyDescent="0.2">
      <c r="A724" s="196"/>
      <c r="B724" s="280" t="s">
        <v>725</v>
      </c>
      <c r="C724" s="27" t="s">
        <v>356</v>
      </c>
      <c r="D724" s="130">
        <v>3</v>
      </c>
      <c r="E724" s="133" t="s">
        <v>17</v>
      </c>
      <c r="F724" s="327"/>
      <c r="G724" s="327"/>
      <c r="H724" s="21">
        <f t="shared" si="45"/>
        <v>0</v>
      </c>
      <c r="I724" s="46"/>
    </row>
    <row r="725" spans="1:9" s="47" customFormat="1" ht="25.5" x14ac:dyDescent="0.2">
      <c r="A725" s="196"/>
      <c r="B725" s="280" t="s">
        <v>726</v>
      </c>
      <c r="C725" s="27" t="s">
        <v>1295</v>
      </c>
      <c r="D725" s="130">
        <v>1</v>
      </c>
      <c r="E725" s="133" t="s">
        <v>17</v>
      </c>
      <c r="F725" s="324"/>
      <c r="G725" s="324"/>
      <c r="H725" s="21">
        <f t="shared" si="45"/>
        <v>0</v>
      </c>
      <c r="I725" s="46"/>
    </row>
    <row r="726" spans="1:9" s="47" customFormat="1" ht="25.5" x14ac:dyDescent="0.2">
      <c r="A726" s="196"/>
      <c r="B726" s="280" t="s">
        <v>727</v>
      </c>
      <c r="C726" s="27" t="s">
        <v>701</v>
      </c>
      <c r="D726" s="130">
        <v>1</v>
      </c>
      <c r="E726" s="133" t="s">
        <v>17</v>
      </c>
      <c r="F726" s="324"/>
      <c r="G726" s="324"/>
      <c r="H726" s="21">
        <f t="shared" si="45"/>
        <v>0</v>
      </c>
      <c r="I726" s="46"/>
    </row>
    <row r="727" spans="1:9" s="47" customFormat="1" ht="25.5" x14ac:dyDescent="0.2">
      <c r="A727" s="196"/>
      <c r="B727" s="280" t="s">
        <v>728</v>
      </c>
      <c r="C727" s="27" t="s">
        <v>703</v>
      </c>
      <c r="D727" s="130">
        <v>2</v>
      </c>
      <c r="E727" s="133" t="s">
        <v>17</v>
      </c>
      <c r="F727" s="324"/>
      <c r="G727" s="324"/>
      <c r="H727" s="21">
        <f t="shared" si="45"/>
        <v>0</v>
      </c>
      <c r="I727" s="46"/>
    </row>
    <row r="728" spans="1:9" s="47" customFormat="1" ht="25.5" x14ac:dyDescent="0.2">
      <c r="A728" s="196"/>
      <c r="B728" s="280" t="s">
        <v>729</v>
      </c>
      <c r="C728" s="27" t="s">
        <v>706</v>
      </c>
      <c r="D728" s="130">
        <v>3</v>
      </c>
      <c r="E728" s="133" t="s">
        <v>20</v>
      </c>
      <c r="F728" s="324"/>
      <c r="G728" s="324"/>
      <c r="H728" s="21">
        <f t="shared" si="45"/>
        <v>0</v>
      </c>
      <c r="I728" s="46"/>
    </row>
    <row r="729" spans="1:9" s="47" customFormat="1" x14ac:dyDescent="0.2">
      <c r="A729" s="196"/>
      <c r="B729" s="280" t="s">
        <v>86</v>
      </c>
      <c r="C729" s="27" t="s">
        <v>730</v>
      </c>
      <c r="D729" s="130"/>
      <c r="E729" s="133"/>
      <c r="F729" s="90"/>
      <c r="G729" s="90"/>
      <c r="H729" s="21"/>
      <c r="I729" s="46"/>
    </row>
    <row r="730" spans="1:9" s="47" customFormat="1" ht="51" x14ac:dyDescent="0.2">
      <c r="A730" s="131"/>
      <c r="B730" s="281" t="s">
        <v>731</v>
      </c>
      <c r="C730" s="139" t="s">
        <v>732</v>
      </c>
      <c r="D730" s="136">
        <v>1</v>
      </c>
      <c r="E730" s="145" t="s">
        <v>17</v>
      </c>
      <c r="F730" s="327"/>
      <c r="G730" s="327"/>
      <c r="H730" s="21">
        <f t="shared" si="45"/>
        <v>0</v>
      </c>
      <c r="I730" s="46"/>
    </row>
    <row r="731" spans="1:9" s="47" customFormat="1" ht="25.5" x14ac:dyDescent="0.2">
      <c r="A731" s="196"/>
      <c r="B731" s="280" t="s">
        <v>733</v>
      </c>
      <c r="C731" s="27" t="s">
        <v>356</v>
      </c>
      <c r="D731" s="130">
        <v>3</v>
      </c>
      <c r="E731" s="133" t="s">
        <v>734</v>
      </c>
      <c r="F731" s="327"/>
      <c r="G731" s="327"/>
      <c r="H731" s="21">
        <f t="shared" si="45"/>
        <v>0</v>
      </c>
      <c r="I731" s="46"/>
    </row>
    <row r="732" spans="1:9" s="47" customFormat="1" ht="25.5" x14ac:dyDescent="0.2">
      <c r="A732" s="196"/>
      <c r="B732" s="280" t="s">
        <v>735</v>
      </c>
      <c r="C732" s="27" t="s">
        <v>1296</v>
      </c>
      <c r="D732" s="130">
        <v>1</v>
      </c>
      <c r="E732" s="133" t="s">
        <v>17</v>
      </c>
      <c r="F732" s="324"/>
      <c r="G732" s="324"/>
      <c r="H732" s="21">
        <f t="shared" si="45"/>
        <v>0</v>
      </c>
      <c r="I732" s="46"/>
    </row>
    <row r="733" spans="1:9" s="47" customFormat="1" ht="25.5" x14ac:dyDescent="0.2">
      <c r="A733" s="196"/>
      <c r="B733" s="280" t="s">
        <v>736</v>
      </c>
      <c r="C733" s="27" t="s">
        <v>737</v>
      </c>
      <c r="D733" s="130">
        <v>1</v>
      </c>
      <c r="E733" s="133" t="s">
        <v>17</v>
      </c>
      <c r="F733" s="324"/>
      <c r="G733" s="324"/>
      <c r="H733" s="21">
        <f t="shared" si="45"/>
        <v>0</v>
      </c>
      <c r="I733" s="46"/>
    </row>
    <row r="734" spans="1:9" s="47" customFormat="1" ht="25.5" x14ac:dyDescent="0.2">
      <c r="A734" s="196"/>
      <c r="B734" s="280" t="s">
        <v>738</v>
      </c>
      <c r="C734" s="27" t="s">
        <v>364</v>
      </c>
      <c r="D734" s="130">
        <v>5</v>
      </c>
      <c r="E734" s="133" t="s">
        <v>17</v>
      </c>
      <c r="F734" s="324"/>
      <c r="G734" s="324"/>
      <c r="H734" s="21">
        <f t="shared" si="45"/>
        <v>0</v>
      </c>
      <c r="I734" s="46"/>
    </row>
    <row r="735" spans="1:9" s="47" customFormat="1" ht="25.5" x14ac:dyDescent="0.2">
      <c r="A735" s="196"/>
      <c r="B735" s="280" t="s">
        <v>739</v>
      </c>
      <c r="C735" s="27" t="s">
        <v>637</v>
      </c>
      <c r="D735" s="130">
        <v>3</v>
      </c>
      <c r="E735" s="133" t="s">
        <v>20</v>
      </c>
      <c r="F735" s="324"/>
      <c r="G735" s="324"/>
      <c r="H735" s="21">
        <f t="shared" si="45"/>
        <v>0</v>
      </c>
      <c r="I735" s="46"/>
    </row>
    <row r="736" spans="1:9" s="47" customFormat="1" x14ac:dyDescent="0.2">
      <c r="A736" s="194"/>
      <c r="B736" s="282">
        <v>2</v>
      </c>
      <c r="C736" s="218" t="s">
        <v>367</v>
      </c>
      <c r="D736" s="124"/>
      <c r="E736" s="278"/>
      <c r="F736" s="126"/>
      <c r="G736" s="126"/>
      <c r="H736" s="21"/>
      <c r="I736" s="46"/>
    </row>
    <row r="737" spans="1:9" s="47" customFormat="1" ht="25.5" x14ac:dyDescent="0.2">
      <c r="A737" s="196"/>
      <c r="B737" s="280" t="s">
        <v>21</v>
      </c>
      <c r="C737" s="27" t="s">
        <v>740</v>
      </c>
      <c r="D737" s="130">
        <v>340</v>
      </c>
      <c r="E737" s="133" t="s">
        <v>20</v>
      </c>
      <c r="F737" s="324"/>
      <c r="G737" s="324"/>
      <c r="H737" s="21">
        <f t="shared" si="45"/>
        <v>0</v>
      </c>
      <c r="I737" s="46"/>
    </row>
    <row r="738" spans="1:9" s="47" customFormat="1" ht="25.5" x14ac:dyDescent="0.2">
      <c r="A738" s="196"/>
      <c r="B738" s="280" t="s">
        <v>25</v>
      </c>
      <c r="C738" s="27" t="s">
        <v>741</v>
      </c>
      <c r="D738" s="130">
        <v>5</v>
      </c>
      <c r="E738" s="133" t="s">
        <v>20</v>
      </c>
      <c r="F738" s="324"/>
      <c r="G738" s="324"/>
      <c r="H738" s="21">
        <f t="shared" si="45"/>
        <v>0</v>
      </c>
      <c r="I738" s="46"/>
    </row>
    <row r="739" spans="1:9" s="47" customFormat="1" ht="25.5" x14ac:dyDescent="0.2">
      <c r="A739" s="196"/>
      <c r="B739" s="280" t="s">
        <v>29</v>
      </c>
      <c r="C739" s="27" t="s">
        <v>742</v>
      </c>
      <c r="D739" s="130">
        <v>150</v>
      </c>
      <c r="E739" s="133" t="s">
        <v>20</v>
      </c>
      <c r="F739" s="324"/>
      <c r="G739" s="324"/>
      <c r="H739" s="21">
        <f t="shared" si="45"/>
        <v>0</v>
      </c>
      <c r="I739" s="46"/>
    </row>
    <row r="740" spans="1:9" s="47" customFormat="1" ht="25.5" x14ac:dyDescent="0.2">
      <c r="A740" s="196"/>
      <c r="B740" s="280" t="s">
        <v>63</v>
      </c>
      <c r="C740" s="27" t="s">
        <v>743</v>
      </c>
      <c r="D740" s="130">
        <v>50</v>
      </c>
      <c r="E740" s="133" t="s">
        <v>20</v>
      </c>
      <c r="F740" s="324"/>
      <c r="G740" s="324"/>
      <c r="H740" s="21">
        <f t="shared" si="45"/>
        <v>0</v>
      </c>
      <c r="I740" s="46"/>
    </row>
    <row r="741" spans="1:9" s="47" customFormat="1" ht="25.5" x14ac:dyDescent="0.2">
      <c r="A741" s="196"/>
      <c r="B741" s="280" t="s">
        <v>92</v>
      </c>
      <c r="C741" s="27" t="s">
        <v>744</v>
      </c>
      <c r="D741" s="130">
        <v>480</v>
      </c>
      <c r="E741" s="133" t="s">
        <v>20</v>
      </c>
      <c r="F741" s="324"/>
      <c r="G741" s="324"/>
      <c r="H741" s="21">
        <f t="shared" si="45"/>
        <v>0</v>
      </c>
      <c r="I741" s="46"/>
    </row>
    <row r="742" spans="1:9" s="47" customFormat="1" ht="25.5" x14ac:dyDescent="0.2">
      <c r="A742" s="196"/>
      <c r="B742" s="280" t="s">
        <v>131</v>
      </c>
      <c r="C742" s="27" t="s">
        <v>745</v>
      </c>
      <c r="D742" s="130">
        <v>100</v>
      </c>
      <c r="E742" s="133" t="s">
        <v>20</v>
      </c>
      <c r="F742" s="324"/>
      <c r="G742" s="324"/>
      <c r="H742" s="21">
        <f t="shared" si="45"/>
        <v>0</v>
      </c>
      <c r="I742" s="46"/>
    </row>
    <row r="743" spans="1:9" s="47" customFormat="1" x14ac:dyDescent="0.2">
      <c r="A743" s="196"/>
      <c r="B743" s="280" t="s">
        <v>746</v>
      </c>
      <c r="C743" s="27" t="s">
        <v>747</v>
      </c>
      <c r="D743" s="130">
        <v>65</v>
      </c>
      <c r="E743" s="133" t="s">
        <v>20</v>
      </c>
      <c r="F743" s="324"/>
      <c r="G743" s="324"/>
      <c r="H743" s="21">
        <f t="shared" si="45"/>
        <v>0</v>
      </c>
      <c r="I743" s="46"/>
    </row>
    <row r="744" spans="1:9" s="47" customFormat="1" ht="25.5" x14ac:dyDescent="0.2">
      <c r="A744" s="196"/>
      <c r="B744" s="280" t="s">
        <v>748</v>
      </c>
      <c r="C744" s="27" t="s">
        <v>749</v>
      </c>
      <c r="D744" s="130">
        <v>60</v>
      </c>
      <c r="E744" s="133" t="s">
        <v>20</v>
      </c>
      <c r="F744" s="324"/>
      <c r="G744" s="324"/>
      <c r="H744" s="21">
        <f t="shared" si="45"/>
        <v>0</v>
      </c>
      <c r="I744" s="46"/>
    </row>
    <row r="745" spans="1:9" s="47" customFormat="1" ht="25.5" x14ac:dyDescent="0.2">
      <c r="A745" s="196"/>
      <c r="B745" s="280" t="s">
        <v>750</v>
      </c>
      <c r="C745" s="27" t="s">
        <v>751</v>
      </c>
      <c r="D745" s="130">
        <v>100</v>
      </c>
      <c r="E745" s="133" t="s">
        <v>20</v>
      </c>
      <c r="F745" s="324"/>
      <c r="G745" s="324"/>
      <c r="H745" s="21">
        <f t="shared" si="45"/>
        <v>0</v>
      </c>
      <c r="I745" s="46"/>
    </row>
    <row r="746" spans="1:9" s="47" customFormat="1" ht="25.5" x14ac:dyDescent="0.2">
      <c r="A746" s="196"/>
      <c r="B746" s="280" t="s">
        <v>752</v>
      </c>
      <c r="C746" s="27" t="s">
        <v>753</v>
      </c>
      <c r="D746" s="130">
        <v>7</v>
      </c>
      <c r="E746" s="133" t="s">
        <v>17</v>
      </c>
      <c r="F746" s="324"/>
      <c r="G746" s="324"/>
      <c r="H746" s="21">
        <f t="shared" si="45"/>
        <v>0</v>
      </c>
      <c r="I746" s="46"/>
    </row>
    <row r="747" spans="1:9" s="47" customFormat="1" ht="25.5" x14ac:dyDescent="0.2">
      <c r="A747" s="196"/>
      <c r="B747" s="280" t="s">
        <v>754</v>
      </c>
      <c r="C747" s="27" t="s">
        <v>755</v>
      </c>
      <c r="D747" s="130">
        <v>10</v>
      </c>
      <c r="E747" s="133" t="s">
        <v>17</v>
      </c>
      <c r="F747" s="324"/>
      <c r="G747" s="324"/>
      <c r="H747" s="21">
        <f t="shared" si="45"/>
        <v>0</v>
      </c>
      <c r="I747" s="46"/>
    </row>
    <row r="748" spans="1:9" s="47" customFormat="1" ht="25.5" x14ac:dyDescent="0.2">
      <c r="A748" s="196"/>
      <c r="B748" s="280" t="s">
        <v>756</v>
      </c>
      <c r="C748" s="27" t="s">
        <v>1297</v>
      </c>
      <c r="D748" s="130">
        <v>240</v>
      </c>
      <c r="E748" s="133" t="s">
        <v>20</v>
      </c>
      <c r="F748" s="324"/>
      <c r="G748" s="324"/>
      <c r="H748" s="21">
        <f t="shared" si="45"/>
        <v>0</v>
      </c>
      <c r="I748" s="46"/>
    </row>
    <row r="749" spans="1:9" s="47" customFormat="1" ht="25.5" x14ac:dyDescent="0.2">
      <c r="A749" s="196"/>
      <c r="B749" s="280" t="s">
        <v>757</v>
      </c>
      <c r="C749" s="27" t="s">
        <v>1298</v>
      </c>
      <c r="D749" s="130">
        <v>400</v>
      </c>
      <c r="E749" s="133" t="s">
        <v>20</v>
      </c>
      <c r="F749" s="324"/>
      <c r="G749" s="324"/>
      <c r="H749" s="21">
        <f t="shared" si="45"/>
        <v>0</v>
      </c>
      <c r="I749" s="46"/>
    </row>
    <row r="750" spans="1:9" s="47" customFormat="1" ht="25.5" x14ac:dyDescent="0.2">
      <c r="A750" s="196"/>
      <c r="B750" s="280" t="s">
        <v>758</v>
      </c>
      <c r="C750" s="27" t="s">
        <v>759</v>
      </c>
      <c r="D750" s="130">
        <v>60</v>
      </c>
      <c r="E750" s="133" t="s">
        <v>20</v>
      </c>
      <c r="F750" s="324"/>
      <c r="G750" s="324"/>
      <c r="H750" s="21">
        <f t="shared" si="45"/>
        <v>0</v>
      </c>
      <c r="I750" s="46"/>
    </row>
    <row r="751" spans="1:9" s="47" customFormat="1" ht="25.5" x14ac:dyDescent="0.2">
      <c r="A751" s="196"/>
      <c r="B751" s="280" t="s">
        <v>760</v>
      </c>
      <c r="C751" s="27" t="s">
        <v>761</v>
      </c>
      <c r="D751" s="130">
        <v>100</v>
      </c>
      <c r="E751" s="133" t="s">
        <v>20</v>
      </c>
      <c r="F751" s="324"/>
      <c r="G751" s="324"/>
      <c r="H751" s="21">
        <f t="shared" si="45"/>
        <v>0</v>
      </c>
      <c r="I751" s="46"/>
    </row>
    <row r="752" spans="1:9" s="47" customFormat="1" x14ac:dyDescent="0.2">
      <c r="A752" s="194"/>
      <c r="B752" s="282">
        <v>3</v>
      </c>
      <c r="C752" s="218" t="s">
        <v>762</v>
      </c>
      <c r="D752" s="124"/>
      <c r="E752" s="278"/>
      <c r="F752" s="126"/>
      <c r="G752" s="126"/>
      <c r="H752" s="21"/>
      <c r="I752" s="46"/>
    </row>
    <row r="753" spans="1:9" s="47" customFormat="1" ht="25.5" x14ac:dyDescent="0.2">
      <c r="A753" s="196"/>
      <c r="B753" s="280" t="s">
        <v>32</v>
      </c>
      <c r="C753" s="27" t="s">
        <v>763</v>
      </c>
      <c r="D753" s="130">
        <v>70</v>
      </c>
      <c r="E753" s="133" t="s">
        <v>20</v>
      </c>
      <c r="F753" s="327"/>
      <c r="G753" s="327"/>
      <c r="H753" s="21">
        <f t="shared" si="45"/>
        <v>0</v>
      </c>
      <c r="I753" s="46"/>
    </row>
    <row r="754" spans="1:9" s="47" customFormat="1" ht="25.5" x14ac:dyDescent="0.2">
      <c r="A754" s="196"/>
      <c r="B754" s="280" t="s">
        <v>69</v>
      </c>
      <c r="C754" s="27" t="s">
        <v>764</v>
      </c>
      <c r="D754" s="130">
        <v>40</v>
      </c>
      <c r="E754" s="133" t="s">
        <v>20</v>
      </c>
      <c r="F754" s="324"/>
      <c r="G754" s="324"/>
      <c r="H754" s="21">
        <f t="shared" si="45"/>
        <v>0</v>
      </c>
      <c r="I754" s="46"/>
    </row>
    <row r="755" spans="1:9" s="47" customFormat="1" ht="25.5" x14ac:dyDescent="0.2">
      <c r="A755" s="196"/>
      <c r="B755" s="280" t="s">
        <v>285</v>
      </c>
      <c r="C755" s="27" t="s">
        <v>751</v>
      </c>
      <c r="D755" s="130">
        <v>55</v>
      </c>
      <c r="E755" s="133" t="s">
        <v>20</v>
      </c>
      <c r="F755" s="324"/>
      <c r="G755" s="324"/>
      <c r="H755" s="21">
        <f t="shared" si="45"/>
        <v>0</v>
      </c>
      <c r="I755" s="46"/>
    </row>
    <row r="756" spans="1:9" s="47" customFormat="1" ht="25.5" x14ac:dyDescent="0.2">
      <c r="A756" s="196"/>
      <c r="B756" s="280" t="s">
        <v>288</v>
      </c>
      <c r="C756" s="27" t="s">
        <v>371</v>
      </c>
      <c r="D756" s="130">
        <v>460</v>
      </c>
      <c r="E756" s="133" t="s">
        <v>20</v>
      </c>
      <c r="F756" s="324"/>
      <c r="G756" s="324"/>
      <c r="H756" s="21">
        <f t="shared" si="45"/>
        <v>0</v>
      </c>
      <c r="I756" s="46"/>
    </row>
    <row r="757" spans="1:9" s="47" customFormat="1" ht="25.5" x14ac:dyDescent="0.2">
      <c r="A757" s="196"/>
      <c r="B757" s="280" t="s">
        <v>298</v>
      </c>
      <c r="C757" s="27" t="s">
        <v>765</v>
      </c>
      <c r="D757" s="130">
        <v>7</v>
      </c>
      <c r="E757" s="133" t="s">
        <v>734</v>
      </c>
      <c r="F757" s="324"/>
      <c r="G757" s="324"/>
      <c r="H757" s="21">
        <f t="shared" si="45"/>
        <v>0</v>
      </c>
      <c r="I757" s="46"/>
    </row>
    <row r="758" spans="1:9" s="47" customFormat="1" ht="25.5" x14ac:dyDescent="0.2">
      <c r="A758" s="196"/>
      <c r="B758" s="280" t="s">
        <v>301</v>
      </c>
      <c r="C758" s="27" t="s">
        <v>766</v>
      </c>
      <c r="D758" s="130">
        <v>11</v>
      </c>
      <c r="E758" s="133" t="s">
        <v>17</v>
      </c>
      <c r="F758" s="324"/>
      <c r="G758" s="324"/>
      <c r="H758" s="21">
        <f t="shared" si="45"/>
        <v>0</v>
      </c>
      <c r="I758" s="46"/>
    </row>
    <row r="759" spans="1:9" s="47" customFormat="1" ht="25.5" x14ac:dyDescent="0.2">
      <c r="A759" s="196"/>
      <c r="B759" s="280" t="s">
        <v>303</v>
      </c>
      <c r="C759" s="27" t="s">
        <v>755</v>
      </c>
      <c r="D759" s="130">
        <v>11</v>
      </c>
      <c r="E759" s="133" t="s">
        <v>17</v>
      </c>
      <c r="F759" s="324"/>
      <c r="G759" s="324"/>
      <c r="H759" s="21">
        <f t="shared" si="45"/>
        <v>0</v>
      </c>
      <c r="I759" s="46"/>
    </row>
    <row r="760" spans="1:9" s="47" customFormat="1" ht="25.5" x14ac:dyDescent="0.2">
      <c r="A760" s="196"/>
      <c r="B760" s="280" t="s">
        <v>309</v>
      </c>
      <c r="C760" s="27" t="s">
        <v>372</v>
      </c>
      <c r="D760" s="130">
        <v>122</v>
      </c>
      <c r="E760" s="133" t="s">
        <v>17</v>
      </c>
      <c r="F760" s="324"/>
      <c r="G760" s="324"/>
      <c r="H760" s="21">
        <f t="shared" si="45"/>
        <v>0</v>
      </c>
      <c r="I760" s="46"/>
    </row>
    <row r="761" spans="1:9" s="47" customFormat="1" ht="25.5" x14ac:dyDescent="0.2">
      <c r="A761" s="196"/>
      <c r="B761" s="280" t="s">
        <v>312</v>
      </c>
      <c r="C761" s="27" t="s">
        <v>761</v>
      </c>
      <c r="D761" s="130">
        <v>280</v>
      </c>
      <c r="E761" s="133" t="s">
        <v>20</v>
      </c>
      <c r="F761" s="324"/>
      <c r="G761" s="324"/>
      <c r="H761" s="21">
        <f t="shared" si="45"/>
        <v>0</v>
      </c>
      <c r="I761" s="46"/>
    </row>
    <row r="762" spans="1:9" s="47" customFormat="1" ht="25.5" x14ac:dyDescent="0.2">
      <c r="A762" s="196"/>
      <c r="B762" s="280" t="s">
        <v>313</v>
      </c>
      <c r="C762" s="27" t="s">
        <v>767</v>
      </c>
      <c r="D762" s="130">
        <v>100</v>
      </c>
      <c r="E762" s="133" t="s">
        <v>20</v>
      </c>
      <c r="F762" s="324"/>
      <c r="G762" s="324"/>
      <c r="H762" s="21">
        <f t="shared" si="45"/>
        <v>0</v>
      </c>
      <c r="I762" s="46"/>
    </row>
    <row r="763" spans="1:9" s="47" customFormat="1" ht="25.5" x14ac:dyDescent="0.2">
      <c r="A763" s="196"/>
      <c r="B763" s="280" t="s">
        <v>314</v>
      </c>
      <c r="C763" s="27" t="s">
        <v>768</v>
      </c>
      <c r="D763" s="130">
        <v>2400</v>
      </c>
      <c r="E763" s="133" t="s">
        <v>20</v>
      </c>
      <c r="F763" s="327"/>
      <c r="G763" s="327"/>
      <c r="H763" s="21">
        <f t="shared" si="45"/>
        <v>0</v>
      </c>
      <c r="I763" s="46"/>
    </row>
    <row r="764" spans="1:9" s="47" customFormat="1" ht="25.5" x14ac:dyDescent="0.2">
      <c r="A764" s="196"/>
      <c r="B764" s="280" t="s">
        <v>315</v>
      </c>
      <c r="C764" s="27" t="s">
        <v>1299</v>
      </c>
      <c r="D764" s="130">
        <v>280</v>
      </c>
      <c r="E764" s="133" t="s">
        <v>20</v>
      </c>
      <c r="F764" s="327"/>
      <c r="G764" s="327"/>
      <c r="H764" s="21">
        <f t="shared" si="45"/>
        <v>0</v>
      </c>
      <c r="I764" s="46"/>
    </row>
    <row r="765" spans="1:9" s="47" customFormat="1" ht="25.5" x14ac:dyDescent="0.2">
      <c r="A765" s="196"/>
      <c r="B765" s="280" t="s">
        <v>316</v>
      </c>
      <c r="C765" s="27" t="s">
        <v>1300</v>
      </c>
      <c r="D765" s="130">
        <v>550</v>
      </c>
      <c r="E765" s="133" t="s">
        <v>20</v>
      </c>
      <c r="F765" s="324"/>
      <c r="G765" s="324"/>
      <c r="H765" s="21">
        <f t="shared" si="45"/>
        <v>0</v>
      </c>
      <c r="I765" s="46"/>
    </row>
    <row r="766" spans="1:9" s="47" customFormat="1" ht="25.5" x14ac:dyDescent="0.2">
      <c r="A766" s="196"/>
      <c r="B766" s="280" t="s">
        <v>769</v>
      </c>
      <c r="C766" s="27" t="s">
        <v>1301</v>
      </c>
      <c r="D766" s="130">
        <v>400</v>
      </c>
      <c r="E766" s="133" t="s">
        <v>20</v>
      </c>
      <c r="F766" s="324"/>
      <c r="G766" s="324"/>
      <c r="H766" s="21">
        <f t="shared" si="45"/>
        <v>0</v>
      </c>
      <c r="I766" s="46"/>
    </row>
    <row r="767" spans="1:9" s="47" customFormat="1" ht="25.5" x14ac:dyDescent="0.2">
      <c r="A767" s="196"/>
      <c r="B767" s="280" t="s">
        <v>770</v>
      </c>
      <c r="C767" s="27" t="s">
        <v>1302</v>
      </c>
      <c r="D767" s="130">
        <v>4800</v>
      </c>
      <c r="E767" s="133" t="s">
        <v>20</v>
      </c>
      <c r="F767" s="327"/>
      <c r="G767" s="327"/>
      <c r="H767" s="21">
        <f t="shared" si="45"/>
        <v>0</v>
      </c>
      <c r="I767" s="46"/>
    </row>
    <row r="768" spans="1:9" s="47" customFormat="1" x14ac:dyDescent="0.2">
      <c r="A768" s="194"/>
      <c r="B768" s="282">
        <v>4</v>
      </c>
      <c r="C768" s="218" t="s">
        <v>377</v>
      </c>
      <c r="D768" s="124"/>
      <c r="E768" s="278"/>
      <c r="F768" s="126"/>
      <c r="G768" s="126"/>
      <c r="H768" s="21"/>
      <c r="I768" s="46"/>
    </row>
    <row r="769" spans="1:9" s="47" customFormat="1" ht="51" x14ac:dyDescent="0.2">
      <c r="A769" s="196"/>
      <c r="B769" s="280" t="s">
        <v>33</v>
      </c>
      <c r="C769" s="27" t="s">
        <v>378</v>
      </c>
      <c r="D769" s="130">
        <v>629</v>
      </c>
      <c r="E769" s="133" t="s">
        <v>17</v>
      </c>
      <c r="F769" s="327"/>
      <c r="G769" s="327"/>
      <c r="H769" s="21">
        <f t="shared" si="45"/>
        <v>0</v>
      </c>
      <c r="I769" s="46"/>
    </row>
    <row r="770" spans="1:9" s="47" customFormat="1" ht="38.25" x14ac:dyDescent="0.2">
      <c r="A770" s="196"/>
      <c r="B770" s="280" t="s">
        <v>74</v>
      </c>
      <c r="C770" s="27" t="s">
        <v>771</v>
      </c>
      <c r="D770" s="130">
        <v>7</v>
      </c>
      <c r="E770" s="133" t="s">
        <v>17</v>
      </c>
      <c r="F770" s="327"/>
      <c r="G770" s="327"/>
      <c r="H770" s="21">
        <f t="shared" si="45"/>
        <v>0</v>
      </c>
      <c r="I770" s="46"/>
    </row>
    <row r="771" spans="1:9" s="47" customFormat="1" ht="25.5" x14ac:dyDescent="0.2">
      <c r="A771" s="196"/>
      <c r="B771" s="280" t="s">
        <v>325</v>
      </c>
      <c r="C771" s="27" t="s">
        <v>772</v>
      </c>
      <c r="D771" s="130">
        <v>8</v>
      </c>
      <c r="E771" s="133" t="s">
        <v>17</v>
      </c>
      <c r="F771" s="327"/>
      <c r="G771" s="327"/>
      <c r="H771" s="21">
        <f t="shared" si="45"/>
        <v>0</v>
      </c>
      <c r="I771" s="46"/>
    </row>
    <row r="772" spans="1:9" s="47" customFormat="1" ht="38.25" x14ac:dyDescent="0.2">
      <c r="A772" s="196"/>
      <c r="B772" s="280" t="s">
        <v>329</v>
      </c>
      <c r="C772" s="27" t="s">
        <v>773</v>
      </c>
      <c r="D772" s="130">
        <v>12</v>
      </c>
      <c r="E772" s="133" t="s">
        <v>17</v>
      </c>
      <c r="F772" s="327"/>
      <c r="G772" s="327"/>
      <c r="H772" s="21">
        <f t="shared" ref="H772:H796" si="46">SUM(F772,G772)*D772</f>
        <v>0</v>
      </c>
      <c r="I772" s="46"/>
    </row>
    <row r="773" spans="1:9" s="47" customFormat="1" ht="38.25" x14ac:dyDescent="0.2">
      <c r="A773" s="196"/>
      <c r="B773" s="280" t="s">
        <v>335</v>
      </c>
      <c r="C773" s="27" t="s">
        <v>774</v>
      </c>
      <c r="D773" s="130">
        <v>4</v>
      </c>
      <c r="E773" s="133" t="s">
        <v>17</v>
      </c>
      <c r="F773" s="324"/>
      <c r="G773" s="324"/>
      <c r="H773" s="21">
        <f t="shared" si="46"/>
        <v>0</v>
      </c>
      <c r="I773" s="46"/>
    </row>
    <row r="774" spans="1:9" s="47" customFormat="1" ht="25.5" x14ac:dyDescent="0.2">
      <c r="A774" s="196"/>
      <c r="B774" s="280" t="s">
        <v>338</v>
      </c>
      <c r="C774" s="27" t="s">
        <v>775</v>
      </c>
      <c r="D774" s="130">
        <v>11</v>
      </c>
      <c r="E774" s="133" t="s">
        <v>17</v>
      </c>
      <c r="F774" s="324"/>
      <c r="G774" s="324"/>
      <c r="H774" s="21">
        <f t="shared" si="46"/>
        <v>0</v>
      </c>
      <c r="I774" s="46"/>
    </row>
    <row r="775" spans="1:9" s="47" customFormat="1" ht="25.5" x14ac:dyDescent="0.2">
      <c r="A775" s="196"/>
      <c r="B775" s="280" t="s">
        <v>339</v>
      </c>
      <c r="C775" s="27" t="s">
        <v>776</v>
      </c>
      <c r="D775" s="130">
        <v>3</v>
      </c>
      <c r="E775" s="133" t="s">
        <v>17</v>
      </c>
      <c r="F775" s="324"/>
      <c r="G775" s="324"/>
      <c r="H775" s="21">
        <f t="shared" si="46"/>
        <v>0</v>
      </c>
      <c r="I775" s="46"/>
    </row>
    <row r="776" spans="1:9" s="47" customFormat="1" ht="25.5" x14ac:dyDescent="0.2">
      <c r="A776" s="196"/>
      <c r="B776" s="280" t="s">
        <v>385</v>
      </c>
      <c r="C776" s="27" t="s">
        <v>777</v>
      </c>
      <c r="D776" s="130">
        <v>643</v>
      </c>
      <c r="E776" s="133" t="s">
        <v>17</v>
      </c>
      <c r="F776" s="327"/>
      <c r="G776" s="327"/>
      <c r="H776" s="21">
        <f t="shared" si="46"/>
        <v>0</v>
      </c>
      <c r="I776" s="46"/>
    </row>
    <row r="777" spans="1:9" s="47" customFormat="1" x14ac:dyDescent="0.2">
      <c r="A777" s="196"/>
      <c r="B777" s="280" t="s">
        <v>387</v>
      </c>
      <c r="C777" s="27" t="s">
        <v>778</v>
      </c>
      <c r="D777" s="130">
        <v>26</v>
      </c>
      <c r="E777" s="133" t="s">
        <v>17</v>
      </c>
      <c r="F777" s="327"/>
      <c r="G777" s="327"/>
      <c r="H777" s="21">
        <f t="shared" si="46"/>
        <v>0</v>
      </c>
      <c r="I777" s="46"/>
    </row>
    <row r="778" spans="1:9" s="47" customFormat="1" x14ac:dyDescent="0.2">
      <c r="A778" s="196"/>
      <c r="B778" s="280" t="s">
        <v>389</v>
      </c>
      <c r="C778" s="27" t="s">
        <v>779</v>
      </c>
      <c r="D778" s="130">
        <v>27</v>
      </c>
      <c r="E778" s="133" t="s">
        <v>17</v>
      </c>
      <c r="F778" s="327"/>
      <c r="G778" s="327"/>
      <c r="H778" s="21">
        <f t="shared" si="46"/>
        <v>0</v>
      </c>
      <c r="I778" s="46"/>
    </row>
    <row r="779" spans="1:9" s="47" customFormat="1" x14ac:dyDescent="0.2">
      <c r="A779" s="196"/>
      <c r="B779" s="280" t="s">
        <v>391</v>
      </c>
      <c r="C779" s="27" t="s">
        <v>780</v>
      </c>
      <c r="D779" s="130">
        <v>5</v>
      </c>
      <c r="E779" s="133" t="s">
        <v>17</v>
      </c>
      <c r="F779" s="327"/>
      <c r="G779" s="327"/>
      <c r="H779" s="21">
        <f t="shared" si="46"/>
        <v>0</v>
      </c>
      <c r="I779" s="46"/>
    </row>
    <row r="780" spans="1:9" s="47" customFormat="1" x14ac:dyDescent="0.2">
      <c r="A780" s="196"/>
      <c r="B780" s="280" t="s">
        <v>393</v>
      </c>
      <c r="C780" s="27" t="s">
        <v>781</v>
      </c>
      <c r="D780" s="130">
        <v>13</v>
      </c>
      <c r="E780" s="133" t="s">
        <v>17</v>
      </c>
      <c r="F780" s="327"/>
      <c r="G780" s="327"/>
      <c r="H780" s="21">
        <f t="shared" si="46"/>
        <v>0</v>
      </c>
      <c r="I780" s="46"/>
    </row>
    <row r="781" spans="1:9" s="47" customFormat="1" x14ac:dyDescent="0.2">
      <c r="A781" s="196"/>
      <c r="B781" s="280" t="s">
        <v>782</v>
      </c>
      <c r="C781" s="27" t="s">
        <v>383</v>
      </c>
      <c r="D781" s="130">
        <v>39</v>
      </c>
      <c r="E781" s="133" t="s">
        <v>17</v>
      </c>
      <c r="F781" s="327"/>
      <c r="G781" s="327"/>
      <c r="H781" s="21">
        <f t="shared" si="46"/>
        <v>0</v>
      </c>
      <c r="I781" s="46"/>
    </row>
    <row r="782" spans="1:9" s="47" customFormat="1" ht="25.5" x14ac:dyDescent="0.2">
      <c r="A782" s="196"/>
      <c r="B782" s="280" t="s">
        <v>783</v>
      </c>
      <c r="C782" s="27" t="s">
        <v>784</v>
      </c>
      <c r="D782" s="130">
        <v>874</v>
      </c>
      <c r="E782" s="133" t="s">
        <v>17</v>
      </c>
      <c r="F782" s="327"/>
      <c r="G782" s="327"/>
      <c r="H782" s="21">
        <f t="shared" si="46"/>
        <v>0</v>
      </c>
      <c r="I782" s="46"/>
    </row>
    <row r="783" spans="1:9" s="47" customFormat="1" ht="25.5" x14ac:dyDescent="0.2">
      <c r="A783" s="196"/>
      <c r="B783" s="280" t="s">
        <v>785</v>
      </c>
      <c r="C783" s="27" t="s">
        <v>786</v>
      </c>
      <c r="D783" s="130">
        <v>18</v>
      </c>
      <c r="E783" s="133" t="s">
        <v>17</v>
      </c>
      <c r="F783" s="327"/>
      <c r="G783" s="327"/>
      <c r="H783" s="21">
        <f t="shared" si="46"/>
        <v>0</v>
      </c>
      <c r="I783" s="46"/>
    </row>
    <row r="784" spans="1:9" s="47" customFormat="1" ht="25.5" x14ac:dyDescent="0.2">
      <c r="A784" s="196"/>
      <c r="B784" s="280" t="s">
        <v>787</v>
      </c>
      <c r="C784" s="27" t="s">
        <v>388</v>
      </c>
      <c r="D784" s="130">
        <v>668</v>
      </c>
      <c r="E784" s="133" t="s">
        <v>17</v>
      </c>
      <c r="F784" s="327"/>
      <c r="G784" s="327"/>
      <c r="H784" s="21">
        <f t="shared" si="46"/>
        <v>0</v>
      </c>
      <c r="I784" s="46"/>
    </row>
    <row r="785" spans="1:9" s="47" customFormat="1" ht="25.5" x14ac:dyDescent="0.2">
      <c r="A785" s="196"/>
      <c r="B785" s="280" t="s">
        <v>788</v>
      </c>
      <c r="C785" s="27" t="s">
        <v>789</v>
      </c>
      <c r="D785" s="130">
        <v>598</v>
      </c>
      <c r="E785" s="133" t="s">
        <v>17</v>
      </c>
      <c r="F785" s="327"/>
      <c r="G785" s="327"/>
      <c r="H785" s="21">
        <f t="shared" si="46"/>
        <v>0</v>
      </c>
      <c r="I785" s="46"/>
    </row>
    <row r="786" spans="1:9" s="47" customFormat="1" x14ac:dyDescent="0.2">
      <c r="A786" s="196"/>
      <c r="B786" s="280" t="s">
        <v>790</v>
      </c>
      <c r="C786" s="27" t="s">
        <v>392</v>
      </c>
      <c r="D786" s="130">
        <v>732</v>
      </c>
      <c r="E786" s="133" t="s">
        <v>17</v>
      </c>
      <c r="F786" s="327"/>
      <c r="G786" s="327"/>
      <c r="H786" s="21">
        <f t="shared" si="46"/>
        <v>0</v>
      </c>
      <c r="I786" s="46"/>
    </row>
    <row r="787" spans="1:9" s="47" customFormat="1" x14ac:dyDescent="0.2">
      <c r="A787" s="196"/>
      <c r="B787" s="280" t="s">
        <v>791</v>
      </c>
      <c r="C787" s="27" t="s">
        <v>792</v>
      </c>
      <c r="D787" s="130">
        <v>26</v>
      </c>
      <c r="E787" s="133" t="s">
        <v>17</v>
      </c>
      <c r="F787" s="327"/>
      <c r="G787" s="327"/>
      <c r="H787" s="21">
        <f t="shared" si="46"/>
        <v>0</v>
      </c>
      <c r="I787" s="46"/>
    </row>
    <row r="788" spans="1:9" s="47" customFormat="1" x14ac:dyDescent="0.2">
      <c r="A788" s="196"/>
      <c r="B788" s="280" t="s">
        <v>793</v>
      </c>
      <c r="C788" s="27" t="s">
        <v>374</v>
      </c>
      <c r="D788" s="130">
        <v>763</v>
      </c>
      <c r="E788" s="133" t="s">
        <v>17</v>
      </c>
      <c r="F788" s="327"/>
      <c r="G788" s="327"/>
      <c r="H788" s="21">
        <f t="shared" si="46"/>
        <v>0</v>
      </c>
      <c r="I788" s="46"/>
    </row>
    <row r="789" spans="1:9" s="47" customFormat="1" ht="25.5" x14ac:dyDescent="0.2">
      <c r="A789" s="196"/>
      <c r="B789" s="280" t="s">
        <v>794</v>
      </c>
      <c r="C789" s="27" t="s">
        <v>795</v>
      </c>
      <c r="D789" s="130">
        <v>44</v>
      </c>
      <c r="E789" s="133" t="s">
        <v>17</v>
      </c>
      <c r="F789" s="324"/>
      <c r="G789" s="324"/>
      <c r="H789" s="21">
        <f t="shared" si="46"/>
        <v>0</v>
      </c>
      <c r="I789" s="46"/>
    </row>
    <row r="790" spans="1:9" s="47" customFormat="1" ht="25.5" x14ac:dyDescent="0.2">
      <c r="A790" s="196"/>
      <c r="B790" s="280" t="s">
        <v>796</v>
      </c>
      <c r="C790" s="27" t="s">
        <v>394</v>
      </c>
      <c r="D790" s="130">
        <v>25</v>
      </c>
      <c r="E790" s="133" t="s">
        <v>17</v>
      </c>
      <c r="F790" s="327"/>
      <c r="G790" s="327"/>
      <c r="H790" s="21">
        <f t="shared" si="46"/>
        <v>0</v>
      </c>
      <c r="I790" s="46"/>
    </row>
    <row r="791" spans="1:9" s="47" customFormat="1" ht="25.5" x14ac:dyDescent="0.2">
      <c r="A791" s="196"/>
      <c r="B791" s="280" t="s">
        <v>797</v>
      </c>
      <c r="C791" s="27" t="s">
        <v>375</v>
      </c>
      <c r="D791" s="130">
        <v>500</v>
      </c>
      <c r="E791" s="133" t="s">
        <v>20</v>
      </c>
      <c r="F791" s="324"/>
      <c r="G791" s="324"/>
      <c r="H791" s="21">
        <f t="shared" si="46"/>
        <v>0</v>
      </c>
      <c r="I791" s="46"/>
    </row>
    <row r="792" spans="1:9" s="47" customFormat="1" ht="25.5" x14ac:dyDescent="0.2">
      <c r="A792" s="196"/>
      <c r="B792" s="280" t="s">
        <v>798</v>
      </c>
      <c r="C792" s="27" t="s">
        <v>799</v>
      </c>
      <c r="D792" s="130">
        <v>25</v>
      </c>
      <c r="E792" s="133" t="s">
        <v>20</v>
      </c>
      <c r="F792" s="324"/>
      <c r="G792" s="324"/>
      <c r="H792" s="21">
        <f t="shared" si="46"/>
        <v>0</v>
      </c>
      <c r="I792" s="46"/>
    </row>
    <row r="793" spans="1:9" s="47" customFormat="1" ht="25.5" x14ac:dyDescent="0.2">
      <c r="A793" s="196"/>
      <c r="B793" s="280" t="s">
        <v>800</v>
      </c>
      <c r="C793" s="27" t="s">
        <v>373</v>
      </c>
      <c r="D793" s="130">
        <v>1550</v>
      </c>
      <c r="E793" s="133" t="s">
        <v>20</v>
      </c>
      <c r="F793" s="327"/>
      <c r="G793" s="327"/>
      <c r="H793" s="21">
        <f t="shared" si="46"/>
        <v>0</v>
      </c>
      <c r="I793" s="46"/>
    </row>
    <row r="794" spans="1:9" s="47" customFormat="1" ht="25.5" x14ac:dyDescent="0.2">
      <c r="A794" s="196"/>
      <c r="B794" s="280" t="s">
        <v>801</v>
      </c>
      <c r="C794" s="27" t="s">
        <v>802</v>
      </c>
      <c r="D794" s="130">
        <v>560</v>
      </c>
      <c r="E794" s="133" t="s">
        <v>20</v>
      </c>
      <c r="F794" s="327"/>
      <c r="G794" s="327"/>
      <c r="H794" s="21">
        <f t="shared" si="46"/>
        <v>0</v>
      </c>
      <c r="I794" s="46"/>
    </row>
    <row r="795" spans="1:9" s="47" customFormat="1" ht="25.5" x14ac:dyDescent="0.2">
      <c r="A795" s="196"/>
      <c r="B795" s="280" t="s">
        <v>803</v>
      </c>
      <c r="C795" s="27" t="s">
        <v>804</v>
      </c>
      <c r="D795" s="130">
        <v>12300</v>
      </c>
      <c r="E795" s="133" t="s">
        <v>20</v>
      </c>
      <c r="F795" s="327"/>
      <c r="G795" s="327"/>
      <c r="H795" s="21">
        <f t="shared" si="46"/>
        <v>0</v>
      </c>
      <c r="I795" s="46"/>
    </row>
    <row r="796" spans="1:9" s="47" customFormat="1" ht="38.25" x14ac:dyDescent="0.2">
      <c r="A796" s="196"/>
      <c r="B796" s="280" t="s">
        <v>805</v>
      </c>
      <c r="C796" s="27" t="s">
        <v>806</v>
      </c>
      <c r="D796" s="130">
        <v>3400</v>
      </c>
      <c r="E796" s="133" t="s">
        <v>20</v>
      </c>
      <c r="F796" s="327"/>
      <c r="G796" s="327"/>
      <c r="H796" s="21">
        <f t="shared" si="46"/>
        <v>0</v>
      </c>
      <c r="I796" s="46"/>
    </row>
    <row r="797" spans="1:9" s="47" customFormat="1" x14ac:dyDescent="0.2">
      <c r="A797" s="229"/>
      <c r="B797" s="283"/>
      <c r="C797" s="231" t="s">
        <v>95</v>
      </c>
      <c r="D797" s="232"/>
      <c r="E797" s="233"/>
      <c r="F797" s="234">
        <f>SUMPRODUCT(D642:D796,F642:F796)</f>
        <v>0</v>
      </c>
      <c r="G797" s="234">
        <f>SUMPRODUCT(D642:D796,G642:G796)</f>
        <v>0</v>
      </c>
      <c r="H797" s="284">
        <f>SUM(H642:H796)</f>
        <v>0</v>
      </c>
      <c r="I797" s="46"/>
    </row>
    <row r="798" spans="1:9" s="47" customFormat="1" x14ac:dyDescent="0.2">
      <c r="A798" s="181"/>
      <c r="B798" s="182" t="s">
        <v>105</v>
      </c>
      <c r="C798" s="183" t="s">
        <v>807</v>
      </c>
      <c r="D798" s="214"/>
      <c r="E798" s="215"/>
      <c r="F798" s="216"/>
      <c r="G798" s="216"/>
      <c r="H798" s="217"/>
      <c r="I798" s="46"/>
    </row>
    <row r="799" spans="1:9" s="47" customFormat="1" x14ac:dyDescent="0.2">
      <c r="A799" s="285"/>
      <c r="B799" s="282">
        <v>1</v>
      </c>
      <c r="C799" s="218" t="s">
        <v>808</v>
      </c>
      <c r="D799" s="124"/>
      <c r="E799" s="278"/>
      <c r="F799" s="126"/>
      <c r="G799" s="126"/>
      <c r="H799" s="279"/>
      <c r="I799" s="46"/>
    </row>
    <row r="800" spans="1:9" s="47" customFormat="1" ht="51" x14ac:dyDescent="0.2">
      <c r="A800" s="286"/>
      <c r="B800" s="280" t="s">
        <v>7</v>
      </c>
      <c r="C800" s="27" t="s">
        <v>809</v>
      </c>
      <c r="D800" s="130">
        <v>14</v>
      </c>
      <c r="E800" s="133" t="s">
        <v>17</v>
      </c>
      <c r="F800" s="327"/>
      <c r="G800" s="327"/>
      <c r="H800" s="21">
        <f t="shared" ref="H800:H838" si="47">SUM(F800,G800)*D800</f>
        <v>0</v>
      </c>
      <c r="I800" s="46"/>
    </row>
    <row r="801" spans="1:9" s="47" customFormat="1" x14ac:dyDescent="0.2">
      <c r="A801" s="285"/>
      <c r="B801" s="282">
        <v>2</v>
      </c>
      <c r="C801" s="218" t="s">
        <v>810</v>
      </c>
      <c r="D801" s="124"/>
      <c r="E801" s="278"/>
      <c r="F801" s="126"/>
      <c r="G801" s="126"/>
      <c r="H801" s="21"/>
      <c r="I801" s="46"/>
    </row>
    <row r="802" spans="1:9" s="47" customFormat="1" ht="38.25" x14ac:dyDescent="0.2">
      <c r="A802" s="286"/>
      <c r="B802" s="280" t="s">
        <v>21</v>
      </c>
      <c r="C802" s="27" t="s">
        <v>811</v>
      </c>
      <c r="D802" s="130">
        <v>51</v>
      </c>
      <c r="E802" s="287" t="s">
        <v>17</v>
      </c>
      <c r="F802" s="327"/>
      <c r="G802" s="327"/>
      <c r="H802" s="21">
        <f t="shared" si="47"/>
        <v>0</v>
      </c>
      <c r="I802" s="46"/>
    </row>
    <row r="803" spans="1:9" s="47" customFormat="1" ht="25.5" x14ac:dyDescent="0.2">
      <c r="A803" s="286"/>
      <c r="B803" s="280" t="s">
        <v>25</v>
      </c>
      <c r="C803" s="27" t="s">
        <v>812</v>
      </c>
      <c r="D803" s="130">
        <v>51</v>
      </c>
      <c r="E803" s="133" t="s">
        <v>17</v>
      </c>
      <c r="F803" s="327"/>
      <c r="G803" s="327"/>
      <c r="H803" s="21">
        <f t="shared" si="47"/>
        <v>0</v>
      </c>
      <c r="I803" s="46"/>
    </row>
    <row r="804" spans="1:9" s="47" customFormat="1" x14ac:dyDescent="0.2">
      <c r="A804" s="286"/>
      <c r="B804" s="280" t="s">
        <v>29</v>
      </c>
      <c r="C804" s="27" t="s">
        <v>813</v>
      </c>
      <c r="D804" s="130">
        <v>1224</v>
      </c>
      <c r="E804" s="133" t="s">
        <v>17</v>
      </c>
      <c r="F804" s="327"/>
      <c r="G804" s="327"/>
      <c r="H804" s="21">
        <f t="shared" si="47"/>
        <v>0</v>
      </c>
      <c r="I804" s="46"/>
    </row>
    <row r="805" spans="1:9" s="47" customFormat="1" x14ac:dyDescent="0.2">
      <c r="A805" s="286"/>
      <c r="B805" s="280" t="s">
        <v>63</v>
      </c>
      <c r="C805" s="27" t="s">
        <v>814</v>
      </c>
      <c r="D805" s="130">
        <v>1224</v>
      </c>
      <c r="E805" s="133" t="s">
        <v>17</v>
      </c>
      <c r="F805" s="327"/>
      <c r="G805" s="327"/>
      <c r="H805" s="21">
        <f t="shared" si="47"/>
        <v>0</v>
      </c>
      <c r="I805" s="46"/>
    </row>
    <row r="806" spans="1:9" s="47" customFormat="1" x14ac:dyDescent="0.2">
      <c r="A806" s="286"/>
      <c r="B806" s="280" t="s">
        <v>92</v>
      </c>
      <c r="C806" s="27" t="s">
        <v>815</v>
      </c>
      <c r="D806" s="130">
        <v>29</v>
      </c>
      <c r="E806" s="133" t="s">
        <v>17</v>
      </c>
      <c r="F806" s="327"/>
      <c r="G806" s="327"/>
      <c r="H806" s="21">
        <f t="shared" si="47"/>
        <v>0</v>
      </c>
      <c r="I806" s="46"/>
    </row>
    <row r="807" spans="1:9" s="47" customFormat="1" ht="25.5" x14ac:dyDescent="0.2">
      <c r="A807" s="286"/>
      <c r="B807" s="280" t="s">
        <v>131</v>
      </c>
      <c r="C807" s="27" t="s">
        <v>816</v>
      </c>
      <c r="D807" s="130">
        <v>451</v>
      </c>
      <c r="E807" s="133" t="s">
        <v>17</v>
      </c>
      <c r="F807" s="327"/>
      <c r="G807" s="327"/>
      <c r="H807" s="21">
        <f t="shared" si="47"/>
        <v>0</v>
      </c>
      <c r="I807" s="46"/>
    </row>
    <row r="808" spans="1:9" s="47" customFormat="1" ht="25.5" x14ac:dyDescent="0.2">
      <c r="A808" s="286"/>
      <c r="B808" s="280" t="s">
        <v>746</v>
      </c>
      <c r="C808" s="27" t="s">
        <v>817</v>
      </c>
      <c r="D808" s="130">
        <v>451</v>
      </c>
      <c r="E808" s="133" t="s">
        <v>17</v>
      </c>
      <c r="F808" s="327"/>
      <c r="G808" s="327"/>
      <c r="H808" s="21">
        <f t="shared" si="47"/>
        <v>0</v>
      </c>
      <c r="I808" s="46"/>
    </row>
    <row r="809" spans="1:9" s="47" customFormat="1" ht="25.5" x14ac:dyDescent="0.2">
      <c r="A809" s="286"/>
      <c r="B809" s="280" t="s">
        <v>748</v>
      </c>
      <c r="C809" s="27" t="s">
        <v>818</v>
      </c>
      <c r="D809" s="130">
        <v>302</v>
      </c>
      <c r="E809" s="133" t="s">
        <v>17</v>
      </c>
      <c r="F809" s="327"/>
      <c r="G809" s="327"/>
      <c r="H809" s="21">
        <f t="shared" si="47"/>
        <v>0</v>
      </c>
      <c r="I809" s="46"/>
    </row>
    <row r="810" spans="1:9" s="47" customFormat="1" ht="25.5" x14ac:dyDescent="0.2">
      <c r="A810" s="286"/>
      <c r="B810" s="280" t="s">
        <v>750</v>
      </c>
      <c r="C810" s="27" t="s">
        <v>819</v>
      </c>
      <c r="D810" s="130">
        <v>300</v>
      </c>
      <c r="E810" s="133" t="s">
        <v>17</v>
      </c>
      <c r="F810" s="327"/>
      <c r="G810" s="327"/>
      <c r="H810" s="21">
        <f t="shared" si="47"/>
        <v>0</v>
      </c>
      <c r="I810" s="46"/>
    </row>
    <row r="811" spans="1:9" s="47" customFormat="1" ht="25.5" x14ac:dyDescent="0.2">
      <c r="A811" s="286"/>
      <c r="B811" s="280" t="s">
        <v>752</v>
      </c>
      <c r="C811" s="27" t="s">
        <v>820</v>
      </c>
      <c r="D811" s="130">
        <v>300</v>
      </c>
      <c r="E811" s="133" t="s">
        <v>17</v>
      </c>
      <c r="F811" s="327"/>
      <c r="G811" s="327"/>
      <c r="H811" s="21">
        <f t="shared" si="47"/>
        <v>0</v>
      </c>
      <c r="I811" s="46"/>
    </row>
    <row r="812" spans="1:9" s="47" customFormat="1" x14ac:dyDescent="0.2">
      <c r="A812" s="286"/>
      <c r="B812" s="280" t="s">
        <v>754</v>
      </c>
      <c r="C812" s="26" t="s">
        <v>821</v>
      </c>
      <c r="D812" s="130">
        <v>902</v>
      </c>
      <c r="E812" s="88" t="s">
        <v>17</v>
      </c>
      <c r="F812" s="30" t="s">
        <v>28</v>
      </c>
      <c r="G812" s="324"/>
      <c r="H812" s="21">
        <f t="shared" si="47"/>
        <v>0</v>
      </c>
      <c r="I812" s="46"/>
    </row>
    <row r="813" spans="1:9" s="47" customFormat="1" x14ac:dyDescent="0.2">
      <c r="A813" s="286"/>
      <c r="B813" s="280" t="s">
        <v>756</v>
      </c>
      <c r="C813" s="27" t="s">
        <v>822</v>
      </c>
      <c r="D813" s="130">
        <v>14</v>
      </c>
      <c r="E813" s="133" t="s">
        <v>17</v>
      </c>
      <c r="F813" s="327"/>
      <c r="G813" s="327"/>
      <c r="H813" s="21">
        <f t="shared" si="47"/>
        <v>0</v>
      </c>
      <c r="I813" s="46"/>
    </row>
    <row r="814" spans="1:9" s="47" customFormat="1" x14ac:dyDescent="0.2">
      <c r="A814" s="286"/>
      <c r="B814" s="280" t="s">
        <v>757</v>
      </c>
      <c r="C814" s="27" t="s">
        <v>823</v>
      </c>
      <c r="D814" s="130">
        <v>30</v>
      </c>
      <c r="E814" s="133" t="s">
        <v>17</v>
      </c>
      <c r="F814" s="327"/>
      <c r="G814" s="327"/>
      <c r="H814" s="21">
        <f t="shared" si="47"/>
        <v>0</v>
      </c>
      <c r="I814" s="46"/>
    </row>
    <row r="815" spans="1:9" s="47" customFormat="1" x14ac:dyDescent="0.2">
      <c r="A815" s="286"/>
      <c r="B815" s="280" t="s">
        <v>758</v>
      </c>
      <c r="C815" s="27" t="s">
        <v>824</v>
      </c>
      <c r="D815" s="130">
        <v>145</v>
      </c>
      <c r="E815" s="133" t="s">
        <v>17</v>
      </c>
      <c r="F815" s="327"/>
      <c r="G815" s="327"/>
      <c r="H815" s="21">
        <f t="shared" si="47"/>
        <v>0</v>
      </c>
      <c r="I815" s="46"/>
    </row>
    <row r="816" spans="1:9" s="47" customFormat="1" x14ac:dyDescent="0.2">
      <c r="A816" s="286"/>
      <c r="B816" s="280" t="s">
        <v>760</v>
      </c>
      <c r="C816" s="26" t="s">
        <v>825</v>
      </c>
      <c r="D816" s="130">
        <v>1369</v>
      </c>
      <c r="E816" s="88" t="s">
        <v>17</v>
      </c>
      <c r="F816" s="30" t="s">
        <v>28</v>
      </c>
      <c r="G816" s="324"/>
      <c r="H816" s="21">
        <f t="shared" si="47"/>
        <v>0</v>
      </c>
      <c r="I816" s="46"/>
    </row>
    <row r="817" spans="1:9" s="47" customFormat="1" ht="25.5" x14ac:dyDescent="0.2">
      <c r="A817" s="286"/>
      <c r="B817" s="280" t="s">
        <v>826</v>
      </c>
      <c r="C817" s="27" t="s">
        <v>827</v>
      </c>
      <c r="D817" s="130">
        <v>68200</v>
      </c>
      <c r="E817" s="133" t="s">
        <v>20</v>
      </c>
      <c r="F817" s="327"/>
      <c r="G817" s="327"/>
      <c r="H817" s="21">
        <f t="shared" si="47"/>
        <v>0</v>
      </c>
      <c r="I817" s="46"/>
    </row>
    <row r="818" spans="1:9" s="47" customFormat="1" x14ac:dyDescent="0.2">
      <c r="A818" s="286"/>
      <c r="B818" s="280" t="s">
        <v>828</v>
      </c>
      <c r="C818" s="27" t="s">
        <v>829</v>
      </c>
      <c r="D818" s="130">
        <v>39</v>
      </c>
      <c r="E818" s="133" t="s">
        <v>17</v>
      </c>
      <c r="F818" s="327"/>
      <c r="G818" s="327"/>
      <c r="H818" s="21">
        <f t="shared" si="47"/>
        <v>0</v>
      </c>
      <c r="I818" s="46"/>
    </row>
    <row r="819" spans="1:9" s="47" customFormat="1" x14ac:dyDescent="0.2">
      <c r="A819" s="286"/>
      <c r="B819" s="280" t="s">
        <v>830</v>
      </c>
      <c r="C819" s="27" t="s">
        <v>831</v>
      </c>
      <c r="D819" s="130">
        <v>7</v>
      </c>
      <c r="E819" s="133" t="s">
        <v>17</v>
      </c>
      <c r="F819" s="327"/>
      <c r="G819" s="327"/>
      <c r="H819" s="21">
        <f t="shared" si="47"/>
        <v>0</v>
      </c>
      <c r="I819" s="46"/>
    </row>
    <row r="820" spans="1:9" s="47" customFormat="1" x14ac:dyDescent="0.2">
      <c r="A820" s="286"/>
      <c r="B820" s="280" t="s">
        <v>832</v>
      </c>
      <c r="C820" s="27" t="s">
        <v>1093</v>
      </c>
      <c r="D820" s="130">
        <v>13</v>
      </c>
      <c r="E820" s="133" t="s">
        <v>734</v>
      </c>
      <c r="F820" s="327"/>
      <c r="G820" s="327"/>
      <c r="H820" s="21">
        <f t="shared" si="47"/>
        <v>0</v>
      </c>
      <c r="I820" s="46"/>
    </row>
    <row r="821" spans="1:9" s="47" customFormat="1" x14ac:dyDescent="0.2">
      <c r="A821" s="286"/>
      <c r="B821" s="280" t="s">
        <v>833</v>
      </c>
      <c r="C821" s="27" t="s">
        <v>374</v>
      </c>
      <c r="D821" s="130">
        <v>30</v>
      </c>
      <c r="E821" s="133" t="s">
        <v>17</v>
      </c>
      <c r="F821" s="327"/>
      <c r="G821" s="327"/>
      <c r="H821" s="21">
        <f t="shared" si="47"/>
        <v>0</v>
      </c>
      <c r="I821" s="46"/>
    </row>
    <row r="822" spans="1:9" s="47" customFormat="1" x14ac:dyDescent="0.2">
      <c r="A822" s="286"/>
      <c r="B822" s="280" t="s">
        <v>834</v>
      </c>
      <c r="C822" s="27" t="s">
        <v>835</v>
      </c>
      <c r="D822" s="130">
        <v>8</v>
      </c>
      <c r="E822" s="133" t="s">
        <v>17</v>
      </c>
      <c r="F822" s="324"/>
      <c r="G822" s="324"/>
      <c r="H822" s="21">
        <f t="shared" si="47"/>
        <v>0</v>
      </c>
      <c r="I822" s="46"/>
    </row>
    <row r="823" spans="1:9" s="47" customFormat="1" x14ac:dyDescent="0.2">
      <c r="A823" s="286"/>
      <c r="B823" s="280" t="s">
        <v>836</v>
      </c>
      <c r="C823" s="27" t="s">
        <v>837</v>
      </c>
      <c r="D823" s="130">
        <v>4</v>
      </c>
      <c r="E823" s="133" t="s">
        <v>17</v>
      </c>
      <c r="F823" s="324"/>
      <c r="G823" s="324"/>
      <c r="H823" s="21">
        <f t="shared" si="47"/>
        <v>0</v>
      </c>
      <c r="I823" s="46"/>
    </row>
    <row r="824" spans="1:9" s="47" customFormat="1" ht="25.5" x14ac:dyDescent="0.2">
      <c r="A824" s="286"/>
      <c r="B824" s="280" t="s">
        <v>838</v>
      </c>
      <c r="C824" s="27" t="s">
        <v>839</v>
      </c>
      <c r="D824" s="130">
        <v>8</v>
      </c>
      <c r="E824" s="133" t="s">
        <v>17</v>
      </c>
      <c r="F824" s="327"/>
      <c r="G824" s="327"/>
      <c r="H824" s="21">
        <f t="shared" si="47"/>
        <v>0</v>
      </c>
      <c r="I824" s="46"/>
    </row>
    <row r="825" spans="1:9" s="47" customFormat="1" ht="25.5" x14ac:dyDescent="0.2">
      <c r="A825" s="286"/>
      <c r="B825" s="280" t="s">
        <v>840</v>
      </c>
      <c r="C825" s="27" t="s">
        <v>394</v>
      </c>
      <c r="D825" s="130">
        <v>25</v>
      </c>
      <c r="E825" s="133" t="s">
        <v>17</v>
      </c>
      <c r="F825" s="327"/>
      <c r="G825" s="327"/>
      <c r="H825" s="21">
        <f t="shared" si="47"/>
        <v>0</v>
      </c>
      <c r="I825" s="46"/>
    </row>
    <row r="826" spans="1:9" s="47" customFormat="1" ht="25.5" x14ac:dyDescent="0.2">
      <c r="A826" s="286"/>
      <c r="B826" s="280" t="s">
        <v>841</v>
      </c>
      <c r="C826" s="27" t="s">
        <v>375</v>
      </c>
      <c r="D826" s="130">
        <v>30</v>
      </c>
      <c r="E826" s="133" t="s">
        <v>20</v>
      </c>
      <c r="F826" s="324"/>
      <c r="G826" s="324"/>
      <c r="H826" s="21">
        <f t="shared" si="47"/>
        <v>0</v>
      </c>
      <c r="I826" s="46"/>
    </row>
    <row r="827" spans="1:9" s="47" customFormat="1" ht="25.5" x14ac:dyDescent="0.2">
      <c r="A827" s="286"/>
      <c r="B827" s="280" t="s">
        <v>842</v>
      </c>
      <c r="C827" s="27" t="s">
        <v>373</v>
      </c>
      <c r="D827" s="130">
        <v>36</v>
      </c>
      <c r="E827" s="133" t="s">
        <v>20</v>
      </c>
      <c r="F827" s="327"/>
      <c r="G827" s="327"/>
      <c r="H827" s="21">
        <f t="shared" si="47"/>
        <v>0</v>
      </c>
      <c r="I827" s="46"/>
    </row>
    <row r="828" spans="1:9" s="47" customFormat="1" ht="25.5" x14ac:dyDescent="0.2">
      <c r="A828" s="286"/>
      <c r="B828" s="280" t="s">
        <v>843</v>
      </c>
      <c r="C828" s="27" t="s">
        <v>799</v>
      </c>
      <c r="D828" s="130">
        <v>65</v>
      </c>
      <c r="E828" s="133" t="s">
        <v>20</v>
      </c>
      <c r="F828" s="324"/>
      <c r="G828" s="324"/>
      <c r="H828" s="21">
        <f t="shared" si="47"/>
        <v>0</v>
      </c>
      <c r="I828" s="46"/>
    </row>
    <row r="829" spans="1:9" s="47" customFormat="1" ht="25.5" x14ac:dyDescent="0.2">
      <c r="A829" s="286"/>
      <c r="B829" s="280" t="s">
        <v>844</v>
      </c>
      <c r="C829" s="27" t="s">
        <v>845</v>
      </c>
      <c r="D829" s="130">
        <v>42</v>
      </c>
      <c r="E829" s="133" t="s">
        <v>20</v>
      </c>
      <c r="F829" s="324"/>
      <c r="G829" s="324"/>
      <c r="H829" s="21">
        <f t="shared" si="47"/>
        <v>0</v>
      </c>
      <c r="I829" s="46"/>
    </row>
    <row r="830" spans="1:9" s="47" customFormat="1" ht="38.25" x14ac:dyDescent="0.2">
      <c r="A830" s="286"/>
      <c r="B830" s="280" t="s">
        <v>846</v>
      </c>
      <c r="C830" s="27" t="s">
        <v>847</v>
      </c>
      <c r="D830" s="130">
        <v>4</v>
      </c>
      <c r="E830" s="133" t="s">
        <v>17</v>
      </c>
      <c r="F830" s="327"/>
      <c r="G830" s="327"/>
      <c r="H830" s="21">
        <f t="shared" si="47"/>
        <v>0</v>
      </c>
      <c r="I830" s="46"/>
    </row>
    <row r="831" spans="1:9" s="47" customFormat="1" x14ac:dyDescent="0.2">
      <c r="A831" s="286"/>
      <c r="B831" s="280" t="s">
        <v>848</v>
      </c>
      <c r="C831" s="27" t="s">
        <v>849</v>
      </c>
      <c r="D831" s="130">
        <v>12</v>
      </c>
      <c r="E831" s="133" t="s">
        <v>17</v>
      </c>
      <c r="F831" s="324"/>
      <c r="G831" s="324"/>
      <c r="H831" s="21">
        <f t="shared" si="47"/>
        <v>0</v>
      </c>
      <c r="I831" s="46"/>
    </row>
    <row r="832" spans="1:9" s="47" customFormat="1" x14ac:dyDescent="0.2">
      <c r="A832" s="286"/>
      <c r="B832" s="280" t="s">
        <v>850</v>
      </c>
      <c r="C832" s="27" t="s">
        <v>851</v>
      </c>
      <c r="D832" s="84">
        <v>12</v>
      </c>
      <c r="E832" s="88" t="s">
        <v>17</v>
      </c>
      <c r="F832" s="324"/>
      <c r="G832" s="324"/>
      <c r="H832" s="21">
        <f t="shared" si="47"/>
        <v>0</v>
      </c>
      <c r="I832" s="46"/>
    </row>
    <row r="833" spans="1:9" s="47" customFormat="1" ht="25.5" x14ac:dyDescent="0.2">
      <c r="A833" s="286"/>
      <c r="B833" s="280" t="s">
        <v>852</v>
      </c>
      <c r="C833" s="27" t="s">
        <v>853</v>
      </c>
      <c r="D833" s="130">
        <v>51</v>
      </c>
      <c r="E833" s="133" t="s">
        <v>17</v>
      </c>
      <c r="F833" s="324"/>
      <c r="G833" s="324"/>
      <c r="H833" s="21">
        <f t="shared" si="47"/>
        <v>0</v>
      </c>
      <c r="I833" s="46"/>
    </row>
    <row r="834" spans="1:9" s="47" customFormat="1" x14ac:dyDescent="0.2">
      <c r="A834" s="286"/>
      <c r="B834" s="280" t="s">
        <v>854</v>
      </c>
      <c r="C834" s="27" t="s">
        <v>855</v>
      </c>
      <c r="D834" s="130">
        <v>1224</v>
      </c>
      <c r="E834" s="133" t="s">
        <v>17</v>
      </c>
      <c r="F834" s="327"/>
      <c r="G834" s="327"/>
      <c r="H834" s="21">
        <f t="shared" si="47"/>
        <v>0</v>
      </c>
      <c r="I834" s="46"/>
    </row>
    <row r="835" spans="1:9" s="47" customFormat="1" x14ac:dyDescent="0.2">
      <c r="A835" s="286"/>
      <c r="B835" s="280" t="s">
        <v>856</v>
      </c>
      <c r="C835" s="27" t="s">
        <v>857</v>
      </c>
      <c r="D835" s="130">
        <v>51</v>
      </c>
      <c r="E835" s="133" t="s">
        <v>17</v>
      </c>
      <c r="F835" s="324"/>
      <c r="G835" s="324"/>
      <c r="H835" s="21">
        <f t="shared" si="47"/>
        <v>0</v>
      </c>
      <c r="I835" s="46"/>
    </row>
    <row r="836" spans="1:9" s="47" customFormat="1" x14ac:dyDescent="0.2">
      <c r="A836" s="286"/>
      <c r="B836" s="280" t="s">
        <v>858</v>
      </c>
      <c r="C836" s="27" t="s">
        <v>859</v>
      </c>
      <c r="D836" s="130">
        <v>704</v>
      </c>
      <c r="E836" s="133" t="s">
        <v>17</v>
      </c>
      <c r="F836" s="324"/>
      <c r="G836" s="324"/>
      <c r="H836" s="21">
        <f t="shared" si="47"/>
        <v>0</v>
      </c>
      <c r="I836" s="46"/>
    </row>
    <row r="837" spans="1:9" s="47" customFormat="1" x14ac:dyDescent="0.2">
      <c r="A837" s="286"/>
      <c r="B837" s="280" t="s">
        <v>860</v>
      </c>
      <c r="C837" s="27" t="s">
        <v>861</v>
      </c>
      <c r="D837" s="130">
        <v>2</v>
      </c>
      <c r="E837" s="133" t="s">
        <v>17</v>
      </c>
      <c r="F837" s="327"/>
      <c r="G837" s="327"/>
      <c r="H837" s="21">
        <f t="shared" si="47"/>
        <v>0</v>
      </c>
      <c r="I837" s="46"/>
    </row>
    <row r="838" spans="1:9" s="47" customFormat="1" x14ac:dyDescent="0.2">
      <c r="A838" s="286"/>
      <c r="B838" s="280" t="s">
        <v>862</v>
      </c>
      <c r="C838" s="27" t="s">
        <v>863</v>
      </c>
      <c r="D838" s="130">
        <v>80</v>
      </c>
      <c r="E838" s="133" t="s">
        <v>20</v>
      </c>
      <c r="F838" s="327"/>
      <c r="G838" s="327"/>
      <c r="H838" s="21">
        <f t="shared" si="47"/>
        <v>0</v>
      </c>
      <c r="I838" s="46"/>
    </row>
    <row r="839" spans="1:9" s="47" customFormat="1" x14ac:dyDescent="0.2">
      <c r="A839" s="229"/>
      <c r="B839" s="283"/>
      <c r="C839" s="231" t="s">
        <v>864</v>
      </c>
      <c r="D839" s="232"/>
      <c r="E839" s="233"/>
      <c r="F839" s="234">
        <f>SUMPRODUCT(D800:D838,F800:F838)</f>
        <v>0</v>
      </c>
      <c r="G839" s="234">
        <f>SUMPRODUCT(D800:D838,G800:G838)</f>
        <v>0</v>
      </c>
      <c r="H839" s="284">
        <f>SUM(H800:H838)</f>
        <v>0</v>
      </c>
      <c r="I839" s="46"/>
    </row>
    <row r="840" spans="1:9" s="47" customFormat="1" x14ac:dyDescent="0.2">
      <c r="A840" s="181"/>
      <c r="B840" s="182" t="s">
        <v>865</v>
      </c>
      <c r="C840" s="183" t="s">
        <v>866</v>
      </c>
      <c r="D840" s="214"/>
      <c r="E840" s="215"/>
      <c r="F840" s="216"/>
      <c r="G840" s="216"/>
      <c r="H840" s="217"/>
      <c r="I840" s="46"/>
    </row>
    <row r="841" spans="1:9" s="47" customFormat="1" x14ac:dyDescent="0.2">
      <c r="A841" s="196"/>
      <c r="B841" s="281">
        <v>1</v>
      </c>
      <c r="C841" s="139" t="s">
        <v>867</v>
      </c>
      <c r="D841" s="136">
        <v>60</v>
      </c>
      <c r="E841" s="88" t="s">
        <v>17</v>
      </c>
      <c r="F841" s="324"/>
      <c r="G841" s="324"/>
      <c r="H841" s="21">
        <f t="shared" ref="H841:H847" si="48">SUM(F841,G841)*D841</f>
        <v>0</v>
      </c>
      <c r="I841" s="46"/>
    </row>
    <row r="842" spans="1:9" s="47" customFormat="1" x14ac:dyDescent="0.2">
      <c r="A842" s="196"/>
      <c r="B842" s="281">
        <v>2</v>
      </c>
      <c r="C842" s="139" t="s">
        <v>868</v>
      </c>
      <c r="D842" s="136">
        <v>30</v>
      </c>
      <c r="E842" s="88" t="s">
        <v>17</v>
      </c>
      <c r="F842" s="324"/>
      <c r="G842" s="324"/>
      <c r="H842" s="21">
        <f t="shared" si="48"/>
        <v>0</v>
      </c>
      <c r="I842" s="46"/>
    </row>
    <row r="843" spans="1:9" s="47" customFormat="1" x14ac:dyDescent="0.2">
      <c r="A843" s="196"/>
      <c r="B843" s="281">
        <v>3</v>
      </c>
      <c r="C843" s="139" t="s">
        <v>869</v>
      </c>
      <c r="D843" s="136">
        <v>6</v>
      </c>
      <c r="E843" s="88" t="s">
        <v>17</v>
      </c>
      <c r="F843" s="324"/>
      <c r="G843" s="324"/>
      <c r="H843" s="21">
        <f t="shared" si="48"/>
        <v>0</v>
      </c>
      <c r="I843" s="46"/>
    </row>
    <row r="844" spans="1:9" s="47" customFormat="1" x14ac:dyDescent="0.2">
      <c r="A844" s="196"/>
      <c r="B844" s="281">
        <v>4</v>
      </c>
      <c r="C844" s="139" t="s">
        <v>851</v>
      </c>
      <c r="D844" s="136">
        <v>6</v>
      </c>
      <c r="E844" s="88" t="s">
        <v>17</v>
      </c>
      <c r="F844" s="324"/>
      <c r="G844" s="324"/>
      <c r="H844" s="21">
        <f t="shared" si="48"/>
        <v>0</v>
      </c>
      <c r="I844" s="46"/>
    </row>
    <row r="845" spans="1:9" s="47" customFormat="1" x14ac:dyDescent="0.2">
      <c r="A845" s="196"/>
      <c r="B845" s="281">
        <v>5</v>
      </c>
      <c r="C845" s="139" t="s">
        <v>870</v>
      </c>
      <c r="D845" s="136">
        <v>660</v>
      </c>
      <c r="E845" s="145" t="s">
        <v>20</v>
      </c>
      <c r="F845" s="327"/>
      <c r="G845" s="327"/>
      <c r="H845" s="21">
        <f t="shared" si="48"/>
        <v>0</v>
      </c>
      <c r="I845" s="46"/>
    </row>
    <row r="846" spans="1:9" s="47" customFormat="1" x14ac:dyDescent="0.2">
      <c r="A846" s="196"/>
      <c r="B846" s="281">
        <v>6</v>
      </c>
      <c r="C846" s="139" t="s">
        <v>871</v>
      </c>
      <c r="D846" s="136">
        <v>7</v>
      </c>
      <c r="E846" s="145" t="s">
        <v>17</v>
      </c>
      <c r="F846" s="324"/>
      <c r="G846" s="324"/>
      <c r="H846" s="21">
        <f t="shared" si="48"/>
        <v>0</v>
      </c>
      <c r="I846" s="46"/>
    </row>
    <row r="847" spans="1:9" s="47" customFormat="1" ht="25.5" x14ac:dyDescent="0.2">
      <c r="A847" s="196"/>
      <c r="B847" s="281">
        <v>7</v>
      </c>
      <c r="C847" s="139" t="s">
        <v>872</v>
      </c>
      <c r="D847" s="136">
        <v>60</v>
      </c>
      <c r="E847" s="145" t="s">
        <v>20</v>
      </c>
      <c r="F847" s="327"/>
      <c r="G847" s="327"/>
      <c r="H847" s="21">
        <f t="shared" si="48"/>
        <v>0</v>
      </c>
      <c r="I847" s="46"/>
    </row>
    <row r="848" spans="1:9" s="47" customFormat="1" x14ac:dyDescent="0.2">
      <c r="A848" s="229"/>
      <c r="B848" s="283"/>
      <c r="C848" s="231" t="s">
        <v>873</v>
      </c>
      <c r="D848" s="232"/>
      <c r="E848" s="233"/>
      <c r="F848" s="234">
        <f>SUMPRODUCT(D841:D847,F841:F847)</f>
        <v>0</v>
      </c>
      <c r="G848" s="234">
        <f>SUMPRODUCT(D841:D847,G841:G847)</f>
        <v>0</v>
      </c>
      <c r="H848" s="284">
        <f>SUM(H841:H847)</f>
        <v>0</v>
      </c>
      <c r="I848" s="46"/>
    </row>
    <row r="849" spans="1:9" s="47" customFormat="1" x14ac:dyDescent="0.2">
      <c r="A849" s="181"/>
      <c r="B849" s="182" t="s">
        <v>874</v>
      </c>
      <c r="C849" s="183" t="s">
        <v>875</v>
      </c>
      <c r="D849" s="214"/>
      <c r="E849" s="215"/>
      <c r="F849" s="216"/>
      <c r="G849" s="216"/>
      <c r="H849" s="217"/>
      <c r="I849" s="46"/>
    </row>
    <row r="850" spans="1:9" s="47" customFormat="1" x14ac:dyDescent="0.2">
      <c r="A850" s="288"/>
      <c r="B850" s="281">
        <v>1</v>
      </c>
      <c r="C850" s="28" t="s">
        <v>876</v>
      </c>
      <c r="D850" s="136">
        <v>1</v>
      </c>
      <c r="E850" s="145" t="s">
        <v>17</v>
      </c>
      <c r="F850" s="327"/>
      <c r="G850" s="327"/>
      <c r="H850" s="21">
        <f t="shared" ref="H850:H859" si="49">SUM(F850,G850)*D850</f>
        <v>0</v>
      </c>
      <c r="I850" s="46"/>
    </row>
    <row r="851" spans="1:9" s="47" customFormat="1" x14ac:dyDescent="0.2">
      <c r="A851" s="288"/>
      <c r="B851" s="281">
        <v>2</v>
      </c>
      <c r="C851" s="28" t="s">
        <v>877</v>
      </c>
      <c r="D851" s="136">
        <v>6</v>
      </c>
      <c r="E851" s="145" t="s">
        <v>17</v>
      </c>
      <c r="F851" s="327"/>
      <c r="G851" s="327"/>
      <c r="H851" s="21">
        <f t="shared" si="49"/>
        <v>0</v>
      </c>
      <c r="I851" s="46"/>
    </row>
    <row r="852" spans="1:9" s="47" customFormat="1" x14ac:dyDescent="0.2">
      <c r="A852" s="288"/>
      <c r="B852" s="281">
        <v>3</v>
      </c>
      <c r="C852" s="29" t="s">
        <v>825</v>
      </c>
      <c r="D852" s="136">
        <v>6</v>
      </c>
      <c r="E852" s="188" t="s">
        <v>17</v>
      </c>
      <c r="F852" s="179" t="s">
        <v>28</v>
      </c>
      <c r="G852" s="324"/>
      <c r="H852" s="21">
        <f t="shared" si="49"/>
        <v>0</v>
      </c>
      <c r="I852" s="46"/>
    </row>
    <row r="853" spans="1:9" s="47" customFormat="1" x14ac:dyDescent="0.2">
      <c r="A853" s="288"/>
      <c r="B853" s="281">
        <v>4</v>
      </c>
      <c r="C853" s="28" t="s">
        <v>878</v>
      </c>
      <c r="D853" s="136">
        <v>160</v>
      </c>
      <c r="E853" s="145" t="s">
        <v>20</v>
      </c>
      <c r="F853" s="327"/>
      <c r="G853" s="327"/>
      <c r="H853" s="21">
        <f t="shared" si="49"/>
        <v>0</v>
      </c>
      <c r="I853" s="46"/>
    </row>
    <row r="854" spans="1:9" s="47" customFormat="1" ht="38.25" x14ac:dyDescent="0.2">
      <c r="A854" s="288"/>
      <c r="B854" s="281">
        <v>5</v>
      </c>
      <c r="C854" s="28" t="s">
        <v>879</v>
      </c>
      <c r="D854" s="136">
        <v>1</v>
      </c>
      <c r="E854" s="88" t="s">
        <v>395</v>
      </c>
      <c r="F854" s="327"/>
      <c r="G854" s="327"/>
      <c r="H854" s="21">
        <f t="shared" si="49"/>
        <v>0</v>
      </c>
      <c r="I854" s="46"/>
    </row>
    <row r="855" spans="1:9" s="47" customFormat="1" ht="25.5" x14ac:dyDescent="0.2">
      <c r="A855" s="288"/>
      <c r="B855" s="281">
        <v>6</v>
      </c>
      <c r="C855" s="139" t="s">
        <v>880</v>
      </c>
      <c r="D855" s="136">
        <v>1</v>
      </c>
      <c r="E855" s="145" t="s">
        <v>17</v>
      </c>
      <c r="F855" s="327"/>
      <c r="G855" s="327"/>
      <c r="H855" s="21">
        <f t="shared" si="49"/>
        <v>0</v>
      </c>
      <c r="I855" s="46"/>
    </row>
    <row r="856" spans="1:9" s="47" customFormat="1" ht="25.5" x14ac:dyDescent="0.2">
      <c r="A856" s="288"/>
      <c r="B856" s="281">
        <v>7</v>
      </c>
      <c r="C856" s="139" t="s">
        <v>881</v>
      </c>
      <c r="D856" s="136">
        <v>100</v>
      </c>
      <c r="E856" s="145" t="s">
        <v>20</v>
      </c>
      <c r="F856" s="327"/>
      <c r="G856" s="327"/>
      <c r="H856" s="21">
        <f t="shared" si="49"/>
        <v>0</v>
      </c>
      <c r="I856" s="46"/>
    </row>
    <row r="857" spans="1:9" s="47" customFormat="1" ht="25.5" x14ac:dyDescent="0.2">
      <c r="A857" s="288"/>
      <c r="B857" s="281">
        <v>8</v>
      </c>
      <c r="C857" s="139" t="s">
        <v>372</v>
      </c>
      <c r="D857" s="136">
        <v>20</v>
      </c>
      <c r="E857" s="145" t="s">
        <v>17</v>
      </c>
      <c r="F857" s="324"/>
      <c r="G857" s="324"/>
      <c r="H857" s="21">
        <f t="shared" si="49"/>
        <v>0</v>
      </c>
      <c r="I857" s="46"/>
    </row>
    <row r="858" spans="1:9" s="47" customFormat="1" ht="25.5" x14ac:dyDescent="0.2">
      <c r="A858" s="288"/>
      <c r="B858" s="281">
        <v>9</v>
      </c>
      <c r="C858" s="139" t="s">
        <v>799</v>
      </c>
      <c r="D858" s="136">
        <v>110</v>
      </c>
      <c r="E858" s="145" t="s">
        <v>20</v>
      </c>
      <c r="F858" s="324"/>
      <c r="G858" s="324"/>
      <c r="H858" s="21">
        <f t="shared" si="49"/>
        <v>0</v>
      </c>
      <c r="I858" s="46"/>
    </row>
    <row r="859" spans="1:9" s="47" customFormat="1" x14ac:dyDescent="0.2">
      <c r="A859" s="288"/>
      <c r="B859" s="281">
        <v>10</v>
      </c>
      <c r="C859" s="139" t="s">
        <v>882</v>
      </c>
      <c r="D859" s="136">
        <v>4</v>
      </c>
      <c r="E859" s="188" t="s">
        <v>20</v>
      </c>
      <c r="F859" s="324"/>
      <c r="G859" s="324"/>
      <c r="H859" s="21">
        <f t="shared" si="49"/>
        <v>0</v>
      </c>
      <c r="I859" s="46"/>
    </row>
    <row r="860" spans="1:9" s="47" customFormat="1" x14ac:dyDescent="0.2">
      <c r="A860" s="229"/>
      <c r="B860" s="283"/>
      <c r="C860" s="231" t="s">
        <v>883</v>
      </c>
      <c r="D860" s="232"/>
      <c r="E860" s="233"/>
      <c r="F860" s="234">
        <f>SUMPRODUCT(D850:D859,F850:F859)</f>
        <v>0</v>
      </c>
      <c r="G860" s="234">
        <f>SUMPRODUCT(D850:D859,G850:G859)</f>
        <v>0</v>
      </c>
      <c r="H860" s="284">
        <f>SUM(H850:H859)</f>
        <v>0</v>
      </c>
      <c r="I860" s="46"/>
    </row>
    <row r="861" spans="1:9" s="47" customFormat="1" x14ac:dyDescent="0.2">
      <c r="A861" s="181"/>
      <c r="B861" s="224" t="s">
        <v>884</v>
      </c>
      <c r="C861" s="183" t="s">
        <v>885</v>
      </c>
      <c r="D861" s="214"/>
      <c r="E861" s="215"/>
      <c r="F861" s="216"/>
      <c r="G861" s="216"/>
      <c r="H861" s="217"/>
      <c r="I861" s="46"/>
    </row>
    <row r="862" spans="1:9" s="47" customFormat="1" x14ac:dyDescent="0.2">
      <c r="A862" s="128"/>
      <c r="B862" s="289">
        <v>1</v>
      </c>
      <c r="C862" s="139" t="s">
        <v>396</v>
      </c>
      <c r="D862" s="136">
        <v>300</v>
      </c>
      <c r="E862" s="188" t="s">
        <v>17</v>
      </c>
      <c r="F862" s="159" t="s">
        <v>28</v>
      </c>
      <c r="G862" s="327"/>
      <c r="H862" s="21">
        <f t="shared" ref="H862:H866" si="50">SUM(F862,G862)*D862</f>
        <v>0</v>
      </c>
      <c r="I862" s="46"/>
    </row>
    <row r="863" spans="1:9" s="47" customFormat="1" x14ac:dyDescent="0.2">
      <c r="A863" s="128"/>
      <c r="B863" s="289">
        <v>2</v>
      </c>
      <c r="C863" s="139" t="s">
        <v>397</v>
      </c>
      <c r="D863" s="136">
        <v>250</v>
      </c>
      <c r="E863" s="188" t="s">
        <v>20</v>
      </c>
      <c r="F863" s="159" t="s">
        <v>28</v>
      </c>
      <c r="G863" s="327"/>
      <c r="H863" s="21">
        <f t="shared" si="50"/>
        <v>0</v>
      </c>
      <c r="I863" s="46"/>
    </row>
    <row r="864" spans="1:9" s="47" customFormat="1" x14ac:dyDescent="0.2">
      <c r="A864" s="128"/>
      <c r="B864" s="289">
        <v>3</v>
      </c>
      <c r="C864" s="139" t="s">
        <v>886</v>
      </c>
      <c r="D864" s="136">
        <v>240</v>
      </c>
      <c r="E864" s="188" t="s">
        <v>20</v>
      </c>
      <c r="F864" s="159" t="s">
        <v>28</v>
      </c>
      <c r="G864" s="327"/>
      <c r="H864" s="21">
        <f t="shared" si="50"/>
        <v>0</v>
      </c>
      <c r="I864" s="46"/>
    </row>
    <row r="865" spans="1:9" s="47" customFormat="1" x14ac:dyDescent="0.2">
      <c r="A865" s="128"/>
      <c r="B865" s="289">
        <v>4</v>
      </c>
      <c r="C865" s="139" t="s">
        <v>887</v>
      </c>
      <c r="D865" s="136">
        <v>4</v>
      </c>
      <c r="E865" s="226" t="s">
        <v>888</v>
      </c>
      <c r="F865" s="225" t="s">
        <v>28</v>
      </c>
      <c r="G865" s="326"/>
      <c r="H865" s="21">
        <f t="shared" si="50"/>
        <v>0</v>
      </c>
      <c r="I865" s="46"/>
    </row>
    <row r="866" spans="1:9" s="47" customFormat="1" x14ac:dyDescent="0.2">
      <c r="A866" s="128"/>
      <c r="B866" s="289">
        <v>5</v>
      </c>
      <c r="C866" s="29" t="s">
        <v>889</v>
      </c>
      <c r="D866" s="227">
        <v>6</v>
      </c>
      <c r="E866" s="226" t="s">
        <v>17</v>
      </c>
      <c r="F866" s="225" t="s">
        <v>28</v>
      </c>
      <c r="G866" s="326"/>
      <c r="H866" s="21">
        <f t="shared" si="50"/>
        <v>0</v>
      </c>
      <c r="I866" s="46"/>
    </row>
    <row r="867" spans="1:9" s="47" customFormat="1" x14ac:dyDescent="0.2">
      <c r="A867" s="229"/>
      <c r="B867" s="230"/>
      <c r="C867" s="231" t="s">
        <v>890</v>
      </c>
      <c r="D867" s="232"/>
      <c r="E867" s="233"/>
      <c r="F867" s="290">
        <f>SUMPRODUCT(D862:D866,F862:F866)</f>
        <v>0</v>
      </c>
      <c r="G867" s="234">
        <f>SUMPRODUCT(D862:D866,G862:G866)</f>
        <v>0</v>
      </c>
      <c r="H867" s="284">
        <f>SUM(H862:H866)</f>
        <v>0</v>
      </c>
      <c r="I867" s="46"/>
    </row>
    <row r="868" spans="1:9" s="47" customFormat="1" x14ac:dyDescent="0.2">
      <c r="A868" s="207"/>
      <c r="B868" s="208"/>
      <c r="C868" s="209" t="s">
        <v>891</v>
      </c>
      <c r="D868" s="210"/>
      <c r="E868" s="222"/>
      <c r="F868" s="212">
        <f>F797+F839+F848+F860+F867</f>
        <v>0</v>
      </c>
      <c r="G868" s="212">
        <f>G797+G839+G848+G860+G867</f>
        <v>0</v>
      </c>
      <c r="H868" s="291">
        <f>H797+H839+H848+H860+H867</f>
        <v>0</v>
      </c>
      <c r="I868" s="46"/>
    </row>
    <row r="869" spans="1:9" s="47" customFormat="1" x14ac:dyDescent="0.2">
      <c r="A869" s="181"/>
      <c r="B869" s="182" t="s">
        <v>892</v>
      </c>
      <c r="C869" s="183" t="s">
        <v>5</v>
      </c>
      <c r="D869" s="214"/>
      <c r="E869" s="215"/>
      <c r="F869" s="216"/>
      <c r="G869" s="216"/>
      <c r="H869" s="217"/>
      <c r="I869" s="46"/>
    </row>
    <row r="870" spans="1:9" s="47" customFormat="1" x14ac:dyDescent="0.2">
      <c r="A870" s="196"/>
      <c r="B870" s="236">
        <v>1</v>
      </c>
      <c r="C870" s="116" t="s">
        <v>893</v>
      </c>
      <c r="D870" s="17"/>
      <c r="E870" s="188"/>
      <c r="F870" s="179"/>
      <c r="G870" s="179"/>
      <c r="H870" s="292"/>
      <c r="I870" s="46"/>
    </row>
    <row r="871" spans="1:9" s="47" customFormat="1" x14ac:dyDescent="0.2">
      <c r="A871" s="196"/>
      <c r="B871" s="239" t="s">
        <v>7</v>
      </c>
      <c r="C871" s="148" t="s">
        <v>894</v>
      </c>
      <c r="D871" s="293"/>
      <c r="E871" s="294"/>
      <c r="F871" s="18"/>
      <c r="G871" s="18"/>
      <c r="H871" s="19"/>
      <c r="I871" s="46"/>
    </row>
    <row r="872" spans="1:9" s="47" customFormat="1" x14ac:dyDescent="0.2">
      <c r="A872" s="196"/>
      <c r="B872" s="239" t="s">
        <v>342</v>
      </c>
      <c r="C872" s="15" t="s">
        <v>895</v>
      </c>
      <c r="D872" s="84">
        <v>22</v>
      </c>
      <c r="E872" s="88" t="s">
        <v>896</v>
      </c>
      <c r="F872" s="329"/>
      <c r="G872" s="329"/>
      <c r="H872" s="21">
        <f t="shared" ref="H872:H935" si="51">SUM(F872,G872)*D872</f>
        <v>0</v>
      </c>
      <c r="I872" s="46"/>
    </row>
    <row r="873" spans="1:9" s="47" customFormat="1" x14ac:dyDescent="0.2">
      <c r="A873" s="196"/>
      <c r="B873" s="239" t="s">
        <v>344</v>
      </c>
      <c r="C873" s="15" t="s">
        <v>897</v>
      </c>
      <c r="D873" s="84">
        <v>46</v>
      </c>
      <c r="E873" s="88" t="s">
        <v>896</v>
      </c>
      <c r="F873" s="329"/>
      <c r="G873" s="329"/>
      <c r="H873" s="21">
        <f t="shared" si="51"/>
        <v>0</v>
      </c>
      <c r="I873" s="46"/>
    </row>
    <row r="874" spans="1:9" s="47" customFormat="1" x14ac:dyDescent="0.2">
      <c r="A874" s="196"/>
      <c r="B874" s="239" t="s">
        <v>346</v>
      </c>
      <c r="C874" s="15" t="s">
        <v>898</v>
      </c>
      <c r="D874" s="84">
        <v>66</v>
      </c>
      <c r="E874" s="88" t="s">
        <v>896</v>
      </c>
      <c r="F874" s="329"/>
      <c r="G874" s="329"/>
      <c r="H874" s="21">
        <f t="shared" si="51"/>
        <v>0</v>
      </c>
      <c r="I874" s="46"/>
    </row>
    <row r="875" spans="1:9" s="47" customFormat="1" x14ac:dyDescent="0.2">
      <c r="A875" s="196"/>
      <c r="B875" s="239" t="s">
        <v>348</v>
      </c>
      <c r="C875" s="15" t="s">
        <v>899</v>
      </c>
      <c r="D875" s="84">
        <v>120</v>
      </c>
      <c r="E875" s="88" t="s">
        <v>896</v>
      </c>
      <c r="F875" s="329"/>
      <c r="G875" s="329"/>
      <c r="H875" s="21">
        <f t="shared" si="51"/>
        <v>0</v>
      </c>
      <c r="I875" s="46"/>
    </row>
    <row r="876" spans="1:9" s="47" customFormat="1" x14ac:dyDescent="0.2">
      <c r="A876" s="196"/>
      <c r="B876" s="239" t="s">
        <v>350</v>
      </c>
      <c r="C876" s="15" t="s">
        <v>900</v>
      </c>
      <c r="D876" s="84">
        <v>25</v>
      </c>
      <c r="E876" s="88" t="s">
        <v>896</v>
      </c>
      <c r="F876" s="329"/>
      <c r="G876" s="329"/>
      <c r="H876" s="21">
        <f t="shared" si="51"/>
        <v>0</v>
      </c>
      <c r="I876" s="46"/>
    </row>
    <row r="877" spans="1:9" s="47" customFormat="1" x14ac:dyDescent="0.2">
      <c r="A877" s="196"/>
      <c r="B877" s="239" t="s">
        <v>901</v>
      </c>
      <c r="C877" s="15" t="s">
        <v>902</v>
      </c>
      <c r="D877" s="84">
        <v>30</v>
      </c>
      <c r="E877" s="88" t="s">
        <v>896</v>
      </c>
      <c r="F877" s="329"/>
      <c r="G877" s="329"/>
      <c r="H877" s="21">
        <f t="shared" si="51"/>
        <v>0</v>
      </c>
      <c r="I877" s="46"/>
    </row>
    <row r="878" spans="1:9" s="47" customFormat="1" x14ac:dyDescent="0.2">
      <c r="A878" s="196"/>
      <c r="B878" s="239" t="s">
        <v>903</v>
      </c>
      <c r="C878" s="15" t="s">
        <v>904</v>
      </c>
      <c r="D878" s="84">
        <v>2</v>
      </c>
      <c r="E878" s="88" t="s">
        <v>896</v>
      </c>
      <c r="F878" s="329"/>
      <c r="G878" s="329"/>
      <c r="H878" s="21">
        <f t="shared" si="51"/>
        <v>0</v>
      </c>
      <c r="I878" s="46"/>
    </row>
    <row r="879" spans="1:9" s="47" customFormat="1" x14ac:dyDescent="0.2">
      <c r="A879" s="196"/>
      <c r="B879" s="239" t="s">
        <v>905</v>
      </c>
      <c r="C879" s="15" t="s">
        <v>906</v>
      </c>
      <c r="D879" s="84">
        <v>200</v>
      </c>
      <c r="E879" s="88" t="s">
        <v>896</v>
      </c>
      <c r="F879" s="329"/>
      <c r="G879" s="329"/>
      <c r="H879" s="21">
        <f t="shared" si="51"/>
        <v>0</v>
      </c>
      <c r="I879" s="46"/>
    </row>
    <row r="880" spans="1:9" s="47" customFormat="1" x14ac:dyDescent="0.2">
      <c r="A880" s="196"/>
      <c r="B880" s="239" t="s">
        <v>907</v>
      </c>
      <c r="C880" s="15" t="s">
        <v>908</v>
      </c>
      <c r="D880" s="84">
        <v>44</v>
      </c>
      <c r="E880" s="88" t="s">
        <v>909</v>
      </c>
      <c r="F880" s="329"/>
      <c r="G880" s="329"/>
      <c r="H880" s="21">
        <f t="shared" si="51"/>
        <v>0</v>
      </c>
      <c r="I880" s="46"/>
    </row>
    <row r="881" spans="1:9" s="47" customFormat="1" x14ac:dyDescent="0.2">
      <c r="A881" s="196"/>
      <c r="B881" s="239" t="s">
        <v>910</v>
      </c>
      <c r="C881" s="15" t="s">
        <v>911</v>
      </c>
      <c r="D881" s="84">
        <v>23</v>
      </c>
      <c r="E881" s="88" t="s">
        <v>909</v>
      </c>
      <c r="F881" s="329"/>
      <c r="G881" s="329"/>
      <c r="H881" s="21">
        <f t="shared" si="51"/>
        <v>0</v>
      </c>
      <c r="I881" s="46"/>
    </row>
    <row r="882" spans="1:9" s="47" customFormat="1" x14ac:dyDescent="0.2">
      <c r="A882" s="196"/>
      <c r="B882" s="239" t="s">
        <v>912</v>
      </c>
      <c r="C882" s="15" t="s">
        <v>913</v>
      </c>
      <c r="D882" s="84">
        <v>44</v>
      </c>
      <c r="E882" s="88" t="s">
        <v>909</v>
      </c>
      <c r="F882" s="329"/>
      <c r="G882" s="329"/>
      <c r="H882" s="21">
        <f t="shared" si="51"/>
        <v>0</v>
      </c>
      <c r="I882" s="46"/>
    </row>
    <row r="883" spans="1:9" s="47" customFormat="1" x14ac:dyDescent="0.2">
      <c r="A883" s="196"/>
      <c r="B883" s="239" t="s">
        <v>914</v>
      </c>
      <c r="C883" s="15" t="s">
        <v>915</v>
      </c>
      <c r="D883" s="84">
        <v>23</v>
      </c>
      <c r="E883" s="88" t="s">
        <v>909</v>
      </c>
      <c r="F883" s="329"/>
      <c r="G883" s="329"/>
      <c r="H883" s="21">
        <f t="shared" si="51"/>
        <v>0</v>
      </c>
      <c r="I883" s="46"/>
    </row>
    <row r="884" spans="1:9" s="47" customFormat="1" x14ac:dyDescent="0.2">
      <c r="A884" s="196"/>
      <c r="B884" s="239" t="s">
        <v>916</v>
      </c>
      <c r="C884" s="15" t="s">
        <v>917</v>
      </c>
      <c r="D884" s="84">
        <v>180</v>
      </c>
      <c r="E884" s="88" t="s">
        <v>20</v>
      </c>
      <c r="F884" s="329"/>
      <c r="G884" s="329"/>
      <c r="H884" s="21">
        <f t="shared" si="51"/>
        <v>0</v>
      </c>
      <c r="I884" s="46"/>
    </row>
    <row r="885" spans="1:9" s="47" customFormat="1" x14ac:dyDescent="0.2">
      <c r="A885" s="196"/>
      <c r="B885" s="239" t="s">
        <v>918</v>
      </c>
      <c r="C885" s="15" t="s">
        <v>919</v>
      </c>
      <c r="D885" s="84">
        <v>240</v>
      </c>
      <c r="E885" s="88" t="s">
        <v>20</v>
      </c>
      <c r="F885" s="329"/>
      <c r="G885" s="329"/>
      <c r="H885" s="21">
        <f t="shared" si="51"/>
        <v>0</v>
      </c>
      <c r="I885" s="46"/>
    </row>
    <row r="886" spans="1:9" s="47" customFormat="1" x14ac:dyDescent="0.2">
      <c r="A886" s="196"/>
      <c r="B886" s="239" t="s">
        <v>920</v>
      </c>
      <c r="C886" s="15" t="s">
        <v>921</v>
      </c>
      <c r="D886" s="84">
        <v>250</v>
      </c>
      <c r="E886" s="88" t="s">
        <v>20</v>
      </c>
      <c r="F886" s="329"/>
      <c r="G886" s="329"/>
      <c r="H886" s="21">
        <f t="shared" si="51"/>
        <v>0</v>
      </c>
      <c r="I886" s="46"/>
    </row>
    <row r="887" spans="1:9" s="47" customFormat="1" x14ac:dyDescent="0.2">
      <c r="A887" s="196"/>
      <c r="B887" s="239" t="s">
        <v>922</v>
      </c>
      <c r="C887" s="15" t="s">
        <v>923</v>
      </c>
      <c r="D887" s="84">
        <v>360</v>
      </c>
      <c r="E887" s="88" t="s">
        <v>20</v>
      </c>
      <c r="F887" s="329"/>
      <c r="G887" s="329"/>
      <c r="H887" s="21">
        <f t="shared" si="51"/>
        <v>0</v>
      </c>
      <c r="I887" s="46"/>
    </row>
    <row r="888" spans="1:9" s="47" customFormat="1" x14ac:dyDescent="0.2">
      <c r="A888" s="196"/>
      <c r="B888" s="239" t="s">
        <v>924</v>
      </c>
      <c r="C888" s="15" t="s">
        <v>925</v>
      </c>
      <c r="D888" s="84">
        <v>50</v>
      </c>
      <c r="E888" s="88" t="s">
        <v>20</v>
      </c>
      <c r="F888" s="329"/>
      <c r="G888" s="329"/>
      <c r="H888" s="21">
        <f t="shared" si="51"/>
        <v>0</v>
      </c>
      <c r="I888" s="46"/>
    </row>
    <row r="889" spans="1:9" s="47" customFormat="1" x14ac:dyDescent="0.2">
      <c r="A889" s="196"/>
      <c r="B889" s="239" t="s">
        <v>929</v>
      </c>
      <c r="C889" s="15" t="s">
        <v>926</v>
      </c>
      <c r="D889" s="84">
        <v>50</v>
      </c>
      <c r="E889" s="88" t="s">
        <v>20</v>
      </c>
      <c r="F889" s="329"/>
      <c r="G889" s="329"/>
      <c r="H889" s="21">
        <f t="shared" si="51"/>
        <v>0</v>
      </c>
      <c r="I889" s="46"/>
    </row>
    <row r="890" spans="1:9" s="47" customFormat="1" x14ac:dyDescent="0.2">
      <c r="A890" s="196"/>
      <c r="B890" s="239" t="s">
        <v>931</v>
      </c>
      <c r="C890" s="15" t="s">
        <v>927</v>
      </c>
      <c r="D890" s="84">
        <v>2</v>
      </c>
      <c r="E890" s="295" t="s">
        <v>20</v>
      </c>
      <c r="F890" s="329"/>
      <c r="G890" s="329"/>
      <c r="H890" s="21">
        <f t="shared" si="51"/>
        <v>0</v>
      </c>
      <c r="I890" s="46"/>
    </row>
    <row r="891" spans="1:9" s="47" customFormat="1" x14ac:dyDescent="0.2">
      <c r="A891" s="196"/>
      <c r="B891" s="239" t="s">
        <v>933</v>
      </c>
      <c r="C891" s="15" t="s">
        <v>928</v>
      </c>
      <c r="D891" s="84">
        <v>260</v>
      </c>
      <c r="E891" s="295" t="s">
        <v>20</v>
      </c>
      <c r="F891" s="329"/>
      <c r="G891" s="329"/>
      <c r="H891" s="21">
        <f t="shared" si="51"/>
        <v>0</v>
      </c>
      <c r="I891" s="46"/>
    </row>
    <row r="892" spans="1:9" s="47" customFormat="1" x14ac:dyDescent="0.2">
      <c r="A892" s="196"/>
      <c r="B892" s="239" t="s">
        <v>935</v>
      </c>
      <c r="C892" s="26" t="s">
        <v>930</v>
      </c>
      <c r="D892" s="296">
        <v>16</v>
      </c>
      <c r="E892" s="295" t="s">
        <v>909</v>
      </c>
      <c r="F892" s="329"/>
      <c r="G892" s="329"/>
      <c r="H892" s="21">
        <f t="shared" si="51"/>
        <v>0</v>
      </c>
      <c r="I892" s="46"/>
    </row>
    <row r="893" spans="1:9" s="47" customFormat="1" x14ac:dyDescent="0.2">
      <c r="A893" s="196"/>
      <c r="B893" s="239" t="s">
        <v>937</v>
      </c>
      <c r="C893" s="27" t="s">
        <v>932</v>
      </c>
      <c r="D893" s="84">
        <v>20</v>
      </c>
      <c r="E893" s="295" t="s">
        <v>909</v>
      </c>
      <c r="F893" s="329"/>
      <c r="G893" s="329"/>
      <c r="H893" s="21">
        <f t="shared" si="51"/>
        <v>0</v>
      </c>
      <c r="I893" s="46"/>
    </row>
    <row r="894" spans="1:9" s="47" customFormat="1" x14ac:dyDescent="0.2">
      <c r="A894" s="196"/>
      <c r="B894" s="239" t="s">
        <v>939</v>
      </c>
      <c r="C894" s="27" t="s">
        <v>934</v>
      </c>
      <c r="D894" s="84">
        <v>26</v>
      </c>
      <c r="E894" s="295" t="s">
        <v>909</v>
      </c>
      <c r="F894" s="329"/>
      <c r="G894" s="329"/>
      <c r="H894" s="21">
        <f t="shared" si="51"/>
        <v>0</v>
      </c>
      <c r="I894" s="46"/>
    </row>
    <row r="895" spans="1:9" s="47" customFormat="1" x14ac:dyDescent="0.2">
      <c r="A895" s="196"/>
      <c r="B895" s="239" t="s">
        <v>941</v>
      </c>
      <c r="C895" s="297" t="s">
        <v>936</v>
      </c>
      <c r="D895" s="84">
        <v>3</v>
      </c>
      <c r="E895" s="295" t="s">
        <v>909</v>
      </c>
      <c r="F895" s="329"/>
      <c r="G895" s="329"/>
      <c r="H895" s="21">
        <f t="shared" si="51"/>
        <v>0</v>
      </c>
      <c r="I895" s="46"/>
    </row>
    <row r="896" spans="1:9" s="47" customFormat="1" x14ac:dyDescent="0.2">
      <c r="A896" s="196"/>
      <c r="B896" s="239" t="s">
        <v>943</v>
      </c>
      <c r="C896" s="27" t="s">
        <v>938</v>
      </c>
      <c r="D896" s="298">
        <v>88</v>
      </c>
      <c r="E896" s="295" t="s">
        <v>896</v>
      </c>
      <c r="F896" s="329"/>
      <c r="G896" s="329"/>
      <c r="H896" s="21">
        <f t="shared" si="51"/>
        <v>0</v>
      </c>
      <c r="I896" s="46"/>
    </row>
    <row r="897" spans="1:9" s="47" customFormat="1" x14ac:dyDescent="0.2">
      <c r="A897" s="196"/>
      <c r="B897" s="239" t="s">
        <v>1244</v>
      </c>
      <c r="C897" s="299" t="s">
        <v>940</v>
      </c>
      <c r="D897" s="296">
        <v>20</v>
      </c>
      <c r="E897" s="300" t="s">
        <v>896</v>
      </c>
      <c r="F897" s="329"/>
      <c r="G897" s="329"/>
      <c r="H897" s="21">
        <f t="shared" si="51"/>
        <v>0</v>
      </c>
      <c r="I897" s="46"/>
    </row>
    <row r="898" spans="1:9" s="47" customFormat="1" x14ac:dyDescent="0.2">
      <c r="A898" s="196"/>
      <c r="B898" s="239" t="s">
        <v>1245</v>
      </c>
      <c r="C898" s="27" t="s">
        <v>942</v>
      </c>
      <c r="D898" s="84">
        <v>20</v>
      </c>
      <c r="E898" s="295" t="s">
        <v>896</v>
      </c>
      <c r="F898" s="329"/>
      <c r="G898" s="329"/>
      <c r="H898" s="21">
        <f t="shared" si="51"/>
        <v>0</v>
      </c>
      <c r="I898" s="46"/>
    </row>
    <row r="899" spans="1:9" s="47" customFormat="1" x14ac:dyDescent="0.2">
      <c r="A899" s="196"/>
      <c r="B899" s="239" t="s">
        <v>1246</v>
      </c>
      <c r="C899" s="27" t="s">
        <v>944</v>
      </c>
      <c r="D899" s="169">
        <v>650</v>
      </c>
      <c r="E899" s="88" t="s">
        <v>20</v>
      </c>
      <c r="F899" s="329"/>
      <c r="G899" s="329"/>
      <c r="H899" s="21">
        <f t="shared" si="51"/>
        <v>0</v>
      </c>
      <c r="I899" s="46"/>
    </row>
    <row r="900" spans="1:9" s="47" customFormat="1" x14ac:dyDescent="0.2">
      <c r="A900" s="196"/>
      <c r="B900" s="236" t="s">
        <v>22</v>
      </c>
      <c r="C900" s="123" t="s">
        <v>945</v>
      </c>
      <c r="D900" s="84"/>
      <c r="E900" s="88"/>
      <c r="F900" s="20"/>
      <c r="G900" s="20"/>
      <c r="H900" s="21"/>
      <c r="I900" s="46"/>
    </row>
    <row r="901" spans="1:9" s="47" customFormat="1" x14ac:dyDescent="0.2">
      <c r="A901" s="196"/>
      <c r="B901" s="239" t="s">
        <v>353</v>
      </c>
      <c r="C901" s="15" t="s">
        <v>946</v>
      </c>
      <c r="D901" s="84">
        <v>3</v>
      </c>
      <c r="E901" s="88" t="s">
        <v>909</v>
      </c>
      <c r="F901" s="329"/>
      <c r="G901" s="329"/>
      <c r="H901" s="21">
        <f t="shared" si="51"/>
        <v>0</v>
      </c>
      <c r="I901" s="46"/>
    </row>
    <row r="902" spans="1:9" s="47" customFormat="1" x14ac:dyDescent="0.2">
      <c r="A902" s="196"/>
      <c r="B902" s="239" t="s">
        <v>355</v>
      </c>
      <c r="C902" s="15" t="s">
        <v>947</v>
      </c>
      <c r="D902" s="169">
        <v>1500</v>
      </c>
      <c r="E902" s="88" t="s">
        <v>20</v>
      </c>
      <c r="F902" s="329"/>
      <c r="G902" s="329"/>
      <c r="H902" s="21">
        <f t="shared" si="51"/>
        <v>0</v>
      </c>
      <c r="I902" s="46"/>
    </row>
    <row r="903" spans="1:9" s="47" customFormat="1" x14ac:dyDescent="0.2">
      <c r="A903" s="196"/>
      <c r="B903" s="239" t="s">
        <v>357</v>
      </c>
      <c r="C903" s="15" t="s">
        <v>948</v>
      </c>
      <c r="D903" s="169">
        <v>1400</v>
      </c>
      <c r="E903" s="88" t="s">
        <v>20</v>
      </c>
      <c r="F903" s="329"/>
      <c r="G903" s="329"/>
      <c r="H903" s="21">
        <f t="shared" si="51"/>
        <v>0</v>
      </c>
      <c r="I903" s="46"/>
    </row>
    <row r="904" spans="1:9" s="47" customFormat="1" x14ac:dyDescent="0.2">
      <c r="A904" s="196"/>
      <c r="B904" s="239" t="s">
        <v>359</v>
      </c>
      <c r="C904" s="27" t="s">
        <v>949</v>
      </c>
      <c r="D904" s="169">
        <v>300</v>
      </c>
      <c r="E904" s="88" t="s">
        <v>20</v>
      </c>
      <c r="F904" s="329"/>
      <c r="G904" s="329"/>
      <c r="H904" s="21">
        <f t="shared" si="51"/>
        <v>0</v>
      </c>
      <c r="I904" s="46"/>
    </row>
    <row r="905" spans="1:9" s="47" customFormat="1" x14ac:dyDescent="0.2">
      <c r="A905" s="196"/>
      <c r="B905" s="239" t="s">
        <v>361</v>
      </c>
      <c r="C905" s="27" t="s">
        <v>950</v>
      </c>
      <c r="D905" s="169">
        <v>32</v>
      </c>
      <c r="E905" s="88" t="s">
        <v>909</v>
      </c>
      <c r="F905" s="329"/>
      <c r="G905" s="329"/>
      <c r="H905" s="21">
        <f t="shared" si="51"/>
        <v>0</v>
      </c>
      <c r="I905" s="46"/>
    </row>
    <row r="906" spans="1:9" s="47" customFormat="1" x14ac:dyDescent="0.2">
      <c r="A906" s="196"/>
      <c r="B906" s="239" t="s">
        <v>363</v>
      </c>
      <c r="C906" s="27" t="s">
        <v>951</v>
      </c>
      <c r="D906" s="169">
        <v>1</v>
      </c>
      <c r="E906" s="88" t="s">
        <v>909</v>
      </c>
      <c r="F906" s="329"/>
      <c r="G906" s="329"/>
      <c r="H906" s="21">
        <f t="shared" si="51"/>
        <v>0</v>
      </c>
      <c r="I906" s="46"/>
    </row>
    <row r="907" spans="1:9" s="47" customFormat="1" x14ac:dyDescent="0.2">
      <c r="A907" s="196"/>
      <c r="B907" s="239" t="s">
        <v>365</v>
      </c>
      <c r="C907" s="27" t="s">
        <v>952</v>
      </c>
      <c r="D907" s="169">
        <v>3</v>
      </c>
      <c r="E907" s="88" t="s">
        <v>909</v>
      </c>
      <c r="F907" s="329"/>
      <c r="G907" s="329"/>
      <c r="H907" s="21">
        <f t="shared" si="51"/>
        <v>0</v>
      </c>
      <c r="I907" s="46"/>
    </row>
    <row r="908" spans="1:9" s="47" customFormat="1" x14ac:dyDescent="0.2">
      <c r="A908" s="196"/>
      <c r="B908" s="236" t="s">
        <v>23</v>
      </c>
      <c r="C908" s="123" t="s">
        <v>953</v>
      </c>
      <c r="D908" s="84"/>
      <c r="E908" s="88"/>
      <c r="F908" s="20"/>
      <c r="G908" s="20"/>
      <c r="H908" s="21"/>
      <c r="I908" s="46"/>
    </row>
    <row r="909" spans="1:9" s="47" customFormat="1" x14ac:dyDescent="0.2">
      <c r="A909" s="196"/>
      <c r="B909" s="239" t="s">
        <v>628</v>
      </c>
      <c r="C909" s="15" t="s">
        <v>954</v>
      </c>
      <c r="D909" s="84">
        <v>990</v>
      </c>
      <c r="E909" s="88" t="s">
        <v>896</v>
      </c>
      <c r="F909" s="329"/>
      <c r="G909" s="329"/>
      <c r="H909" s="21">
        <f t="shared" si="51"/>
        <v>0</v>
      </c>
      <c r="I909" s="46"/>
    </row>
    <row r="910" spans="1:9" s="47" customFormat="1" x14ac:dyDescent="0.2">
      <c r="A910" s="196"/>
      <c r="B910" s="239" t="s">
        <v>630</v>
      </c>
      <c r="C910" s="15" t="s">
        <v>955</v>
      </c>
      <c r="D910" s="84">
        <v>1190</v>
      </c>
      <c r="E910" s="88" t="s">
        <v>896</v>
      </c>
      <c r="F910" s="329"/>
      <c r="G910" s="329"/>
      <c r="H910" s="21">
        <f t="shared" si="51"/>
        <v>0</v>
      </c>
      <c r="I910" s="46"/>
    </row>
    <row r="911" spans="1:9" s="47" customFormat="1" x14ac:dyDescent="0.2">
      <c r="A911" s="196"/>
      <c r="B911" s="239" t="s">
        <v>631</v>
      </c>
      <c r="C911" s="15" t="s">
        <v>956</v>
      </c>
      <c r="D911" s="84">
        <v>110</v>
      </c>
      <c r="E911" s="88" t="s">
        <v>20</v>
      </c>
      <c r="F911" s="329"/>
      <c r="G911" s="329"/>
      <c r="H911" s="21">
        <f t="shared" si="51"/>
        <v>0</v>
      </c>
      <c r="I911" s="46"/>
    </row>
    <row r="912" spans="1:9" s="47" customFormat="1" x14ac:dyDescent="0.2">
      <c r="A912" s="196"/>
      <c r="B912" s="239" t="s">
        <v>632</v>
      </c>
      <c r="C912" s="15" t="s">
        <v>957</v>
      </c>
      <c r="D912" s="84">
        <v>6</v>
      </c>
      <c r="E912" s="88" t="s">
        <v>909</v>
      </c>
      <c r="F912" s="329"/>
      <c r="G912" s="329"/>
      <c r="H912" s="21">
        <f t="shared" si="51"/>
        <v>0</v>
      </c>
      <c r="I912" s="46"/>
    </row>
    <row r="913" spans="1:9" s="47" customFormat="1" x14ac:dyDescent="0.2">
      <c r="A913" s="196"/>
      <c r="B913" s="239" t="s">
        <v>634</v>
      </c>
      <c r="C913" s="15" t="s">
        <v>958</v>
      </c>
      <c r="D913" s="84">
        <v>10</v>
      </c>
      <c r="E913" s="88" t="s">
        <v>909</v>
      </c>
      <c r="F913" s="329"/>
      <c r="G913" s="329"/>
      <c r="H913" s="21">
        <f t="shared" si="51"/>
        <v>0</v>
      </c>
      <c r="I913" s="46"/>
    </row>
    <row r="914" spans="1:9" s="47" customFormat="1" x14ac:dyDescent="0.2">
      <c r="A914" s="196"/>
      <c r="B914" s="239" t="s">
        <v>636</v>
      </c>
      <c r="C914" s="27" t="s">
        <v>959</v>
      </c>
      <c r="D914" s="84">
        <v>70</v>
      </c>
      <c r="E914" s="88" t="s">
        <v>909</v>
      </c>
      <c r="F914" s="329"/>
      <c r="G914" s="329"/>
      <c r="H914" s="21">
        <f t="shared" si="51"/>
        <v>0</v>
      </c>
      <c r="I914" s="46"/>
    </row>
    <row r="915" spans="1:9" s="47" customFormat="1" x14ac:dyDescent="0.2">
      <c r="A915" s="196"/>
      <c r="B915" s="236" t="s">
        <v>24</v>
      </c>
      <c r="C915" s="123" t="s">
        <v>960</v>
      </c>
      <c r="D915" s="84"/>
      <c r="E915" s="88"/>
      <c r="F915" s="20"/>
      <c r="G915" s="20"/>
      <c r="H915" s="21"/>
      <c r="I915" s="46"/>
    </row>
    <row r="916" spans="1:9" s="47" customFormat="1" ht="25.5" x14ac:dyDescent="0.2">
      <c r="A916" s="196"/>
      <c r="B916" s="239" t="s">
        <v>639</v>
      </c>
      <c r="C916" s="15" t="s">
        <v>961</v>
      </c>
      <c r="D916" s="84">
        <v>1</v>
      </c>
      <c r="E916" s="88" t="s">
        <v>909</v>
      </c>
      <c r="F916" s="329"/>
      <c r="G916" s="329"/>
      <c r="H916" s="21">
        <f t="shared" si="51"/>
        <v>0</v>
      </c>
      <c r="I916" s="46"/>
    </row>
    <row r="917" spans="1:9" s="47" customFormat="1" ht="25.5" x14ac:dyDescent="0.2">
      <c r="A917" s="196"/>
      <c r="B917" s="239" t="s">
        <v>640</v>
      </c>
      <c r="C917" s="15" t="s">
        <v>962</v>
      </c>
      <c r="D917" s="84">
        <v>1</v>
      </c>
      <c r="E917" s="88" t="s">
        <v>909</v>
      </c>
      <c r="F917" s="329"/>
      <c r="G917" s="329"/>
      <c r="H917" s="21">
        <f t="shared" si="51"/>
        <v>0</v>
      </c>
      <c r="I917" s="46"/>
    </row>
    <row r="918" spans="1:9" s="47" customFormat="1" ht="25.5" x14ac:dyDescent="0.2">
      <c r="A918" s="196"/>
      <c r="B918" s="239" t="s">
        <v>641</v>
      </c>
      <c r="C918" s="15" t="s">
        <v>963</v>
      </c>
      <c r="D918" s="84">
        <v>1</v>
      </c>
      <c r="E918" s="88" t="s">
        <v>909</v>
      </c>
      <c r="F918" s="329"/>
      <c r="G918" s="329"/>
      <c r="H918" s="21">
        <f t="shared" si="51"/>
        <v>0</v>
      </c>
      <c r="I918" s="46"/>
    </row>
    <row r="919" spans="1:9" s="47" customFormat="1" x14ac:dyDescent="0.2">
      <c r="A919" s="196"/>
      <c r="B919" s="239" t="s">
        <v>642</v>
      </c>
      <c r="C919" s="15" t="s">
        <v>964</v>
      </c>
      <c r="D919" s="84">
        <v>2</v>
      </c>
      <c r="E919" s="88" t="s">
        <v>909</v>
      </c>
      <c r="F919" s="329"/>
      <c r="G919" s="329"/>
      <c r="H919" s="21">
        <f t="shared" si="51"/>
        <v>0</v>
      </c>
      <c r="I919" s="46"/>
    </row>
    <row r="920" spans="1:9" s="47" customFormat="1" x14ac:dyDescent="0.2">
      <c r="A920" s="196"/>
      <c r="B920" s="239" t="s">
        <v>643</v>
      </c>
      <c r="C920" s="15" t="s">
        <v>965</v>
      </c>
      <c r="D920" s="84">
        <v>2</v>
      </c>
      <c r="E920" s="88" t="s">
        <v>909</v>
      </c>
      <c r="F920" s="329"/>
      <c r="G920" s="329"/>
      <c r="H920" s="21">
        <f t="shared" si="51"/>
        <v>0</v>
      </c>
      <c r="I920" s="46"/>
    </row>
    <row r="921" spans="1:9" s="47" customFormat="1" x14ac:dyDescent="0.2">
      <c r="A921" s="196"/>
      <c r="B921" s="239" t="s">
        <v>644</v>
      </c>
      <c r="C921" s="15" t="s">
        <v>966</v>
      </c>
      <c r="D921" s="84">
        <v>2</v>
      </c>
      <c r="E921" s="88" t="s">
        <v>909</v>
      </c>
      <c r="F921" s="329"/>
      <c r="G921" s="329"/>
      <c r="H921" s="21">
        <f t="shared" si="51"/>
        <v>0</v>
      </c>
      <c r="I921" s="46"/>
    </row>
    <row r="922" spans="1:9" s="47" customFormat="1" x14ac:dyDescent="0.2">
      <c r="A922" s="196"/>
      <c r="B922" s="239" t="s">
        <v>967</v>
      </c>
      <c r="C922" s="15" t="s">
        <v>968</v>
      </c>
      <c r="D922" s="84">
        <v>2</v>
      </c>
      <c r="E922" s="88" t="s">
        <v>909</v>
      </c>
      <c r="F922" s="329"/>
      <c r="G922" s="329"/>
      <c r="H922" s="21">
        <f t="shared" si="51"/>
        <v>0</v>
      </c>
      <c r="I922" s="46"/>
    </row>
    <row r="923" spans="1:9" s="47" customFormat="1" x14ac:dyDescent="0.2">
      <c r="A923" s="196"/>
      <c r="B923" s="239" t="s">
        <v>969</v>
      </c>
      <c r="C923" s="15" t="s">
        <v>970</v>
      </c>
      <c r="D923" s="84">
        <v>45</v>
      </c>
      <c r="E923" s="88" t="s">
        <v>909</v>
      </c>
      <c r="F923" s="329"/>
      <c r="G923" s="329"/>
      <c r="H923" s="21">
        <f t="shared" si="51"/>
        <v>0</v>
      </c>
      <c r="I923" s="46"/>
    </row>
    <row r="924" spans="1:9" s="47" customFormat="1" x14ac:dyDescent="0.2">
      <c r="A924" s="196"/>
      <c r="B924" s="239" t="s">
        <v>971</v>
      </c>
      <c r="C924" s="15" t="s">
        <v>972</v>
      </c>
      <c r="D924" s="169">
        <v>4</v>
      </c>
      <c r="E924" s="188" t="s">
        <v>909</v>
      </c>
      <c r="F924" s="329"/>
      <c r="G924" s="329"/>
      <c r="H924" s="21">
        <f t="shared" si="51"/>
        <v>0</v>
      </c>
      <c r="I924" s="46"/>
    </row>
    <row r="925" spans="1:9" s="47" customFormat="1" x14ac:dyDescent="0.2">
      <c r="A925" s="196"/>
      <c r="B925" s="239" t="s">
        <v>973</v>
      </c>
      <c r="C925" s="15" t="s">
        <v>974</v>
      </c>
      <c r="D925" s="169">
        <v>15</v>
      </c>
      <c r="E925" s="188" t="s">
        <v>909</v>
      </c>
      <c r="F925" s="329"/>
      <c r="G925" s="329"/>
      <c r="H925" s="21">
        <f t="shared" si="51"/>
        <v>0</v>
      </c>
      <c r="I925" s="46"/>
    </row>
    <row r="926" spans="1:9" s="47" customFormat="1" x14ac:dyDescent="0.2">
      <c r="A926" s="196"/>
      <c r="B926" s="239" t="s">
        <v>975</v>
      </c>
      <c r="C926" s="15" t="s">
        <v>976</v>
      </c>
      <c r="D926" s="169">
        <v>4</v>
      </c>
      <c r="E926" s="188" t="s">
        <v>909</v>
      </c>
      <c r="F926" s="329"/>
      <c r="G926" s="329"/>
      <c r="H926" s="21">
        <f t="shared" si="51"/>
        <v>0</v>
      </c>
      <c r="I926" s="46"/>
    </row>
    <row r="927" spans="1:9" s="47" customFormat="1" x14ac:dyDescent="0.2">
      <c r="A927" s="196"/>
      <c r="B927" s="239" t="s">
        <v>977</v>
      </c>
      <c r="C927" s="15" t="s">
        <v>978</v>
      </c>
      <c r="D927" s="169">
        <v>3</v>
      </c>
      <c r="E927" s="188" t="s">
        <v>909</v>
      </c>
      <c r="F927" s="329"/>
      <c r="G927" s="329"/>
      <c r="H927" s="21">
        <f t="shared" si="51"/>
        <v>0</v>
      </c>
      <c r="I927" s="46"/>
    </row>
    <row r="928" spans="1:9" s="47" customFormat="1" x14ac:dyDescent="0.2">
      <c r="A928" s="196"/>
      <c r="B928" s="239" t="s">
        <v>979</v>
      </c>
      <c r="C928" s="15" t="s">
        <v>980</v>
      </c>
      <c r="D928" s="169">
        <v>2</v>
      </c>
      <c r="E928" s="188" t="s">
        <v>909</v>
      </c>
      <c r="F928" s="329"/>
      <c r="G928" s="329"/>
      <c r="H928" s="21">
        <f t="shared" si="51"/>
        <v>0</v>
      </c>
      <c r="I928" s="46"/>
    </row>
    <row r="929" spans="1:9" s="47" customFormat="1" x14ac:dyDescent="0.2">
      <c r="A929" s="196"/>
      <c r="B929" s="239" t="s">
        <v>981</v>
      </c>
      <c r="C929" s="15" t="s">
        <v>982</v>
      </c>
      <c r="D929" s="169">
        <v>3</v>
      </c>
      <c r="E929" s="188" t="s">
        <v>909</v>
      </c>
      <c r="F929" s="329"/>
      <c r="G929" s="329"/>
      <c r="H929" s="21">
        <f t="shared" si="51"/>
        <v>0</v>
      </c>
      <c r="I929" s="46"/>
    </row>
    <row r="930" spans="1:9" s="47" customFormat="1" x14ac:dyDescent="0.2">
      <c r="A930" s="196"/>
      <c r="B930" s="239" t="s">
        <v>983</v>
      </c>
      <c r="C930" s="15" t="s">
        <v>984</v>
      </c>
      <c r="D930" s="84">
        <v>32</v>
      </c>
      <c r="E930" s="88" t="s">
        <v>909</v>
      </c>
      <c r="F930" s="329"/>
      <c r="G930" s="329"/>
      <c r="H930" s="21">
        <f t="shared" si="51"/>
        <v>0</v>
      </c>
      <c r="I930" s="46"/>
    </row>
    <row r="931" spans="1:9" s="47" customFormat="1" x14ac:dyDescent="0.2">
      <c r="A931" s="196"/>
      <c r="B931" s="239" t="s">
        <v>985</v>
      </c>
      <c r="C931" s="15" t="s">
        <v>986</v>
      </c>
      <c r="D931" s="84">
        <v>3</v>
      </c>
      <c r="E931" s="88" t="s">
        <v>909</v>
      </c>
      <c r="F931" s="329"/>
      <c r="G931" s="329"/>
      <c r="H931" s="21">
        <f t="shared" si="51"/>
        <v>0</v>
      </c>
      <c r="I931" s="46"/>
    </row>
    <row r="932" spans="1:9" s="47" customFormat="1" ht="25.5" x14ac:dyDescent="0.2">
      <c r="A932" s="196"/>
      <c r="B932" s="239" t="s">
        <v>987</v>
      </c>
      <c r="C932" s="15" t="s">
        <v>988</v>
      </c>
      <c r="D932" s="84">
        <v>8</v>
      </c>
      <c r="E932" s="88" t="s">
        <v>989</v>
      </c>
      <c r="F932" s="329"/>
      <c r="G932" s="329"/>
      <c r="H932" s="21">
        <f t="shared" si="51"/>
        <v>0</v>
      </c>
      <c r="I932" s="46"/>
    </row>
    <row r="933" spans="1:9" s="47" customFormat="1" x14ac:dyDescent="0.2">
      <c r="A933" s="196"/>
      <c r="B933" s="236" t="s">
        <v>125</v>
      </c>
      <c r="C933" s="123" t="s">
        <v>990</v>
      </c>
      <c r="D933" s="84"/>
      <c r="E933" s="88"/>
      <c r="F933" s="31"/>
      <c r="G933" s="31"/>
      <c r="H933" s="21"/>
      <c r="I933" s="46"/>
    </row>
    <row r="934" spans="1:9" s="47" customFormat="1" x14ac:dyDescent="0.2">
      <c r="A934" s="196"/>
      <c r="B934" s="239" t="s">
        <v>646</v>
      </c>
      <c r="C934" s="15" t="s">
        <v>991</v>
      </c>
      <c r="D934" s="84">
        <v>5</v>
      </c>
      <c r="E934" s="88" t="s">
        <v>909</v>
      </c>
      <c r="F934" s="329"/>
      <c r="G934" s="329"/>
      <c r="H934" s="21">
        <f t="shared" si="51"/>
        <v>0</v>
      </c>
      <c r="I934" s="46"/>
    </row>
    <row r="935" spans="1:9" s="47" customFormat="1" x14ac:dyDescent="0.2">
      <c r="A935" s="196"/>
      <c r="B935" s="239" t="s">
        <v>648</v>
      </c>
      <c r="C935" s="15" t="s">
        <v>992</v>
      </c>
      <c r="D935" s="84">
        <v>11</v>
      </c>
      <c r="E935" s="88" t="s">
        <v>909</v>
      </c>
      <c r="F935" s="329"/>
      <c r="G935" s="329"/>
      <c r="H935" s="21">
        <f t="shared" si="51"/>
        <v>0</v>
      </c>
      <c r="I935" s="46"/>
    </row>
    <row r="936" spans="1:9" s="47" customFormat="1" x14ac:dyDescent="0.2">
      <c r="A936" s="196"/>
      <c r="B936" s="239" t="s">
        <v>649</v>
      </c>
      <c r="C936" s="15" t="s">
        <v>993</v>
      </c>
      <c r="D936" s="84">
        <v>17</v>
      </c>
      <c r="E936" s="88" t="s">
        <v>909</v>
      </c>
      <c r="F936" s="329"/>
      <c r="G936" s="329"/>
      <c r="H936" s="21">
        <f t="shared" ref="H936:H944" si="52">SUM(F936,G936)*D936</f>
        <v>0</v>
      </c>
      <c r="I936" s="46"/>
    </row>
    <row r="937" spans="1:9" s="47" customFormat="1" x14ac:dyDescent="0.2">
      <c r="A937" s="196"/>
      <c r="B937" s="239" t="s">
        <v>650</v>
      </c>
      <c r="C937" s="15" t="s">
        <v>994</v>
      </c>
      <c r="D937" s="84">
        <v>1</v>
      </c>
      <c r="E937" s="88" t="s">
        <v>909</v>
      </c>
      <c r="F937" s="329"/>
      <c r="G937" s="329"/>
      <c r="H937" s="21">
        <f t="shared" si="52"/>
        <v>0</v>
      </c>
      <c r="I937" s="46"/>
    </row>
    <row r="938" spans="1:9" s="47" customFormat="1" x14ac:dyDescent="0.2">
      <c r="A938" s="196"/>
      <c r="B938" s="239" t="s">
        <v>652</v>
      </c>
      <c r="C938" s="15" t="s">
        <v>995</v>
      </c>
      <c r="D938" s="84">
        <v>3</v>
      </c>
      <c r="E938" s="88" t="s">
        <v>909</v>
      </c>
      <c r="F938" s="329"/>
      <c r="G938" s="329"/>
      <c r="H938" s="21">
        <f t="shared" si="52"/>
        <v>0</v>
      </c>
      <c r="I938" s="46"/>
    </row>
    <row r="939" spans="1:9" s="47" customFormat="1" x14ac:dyDescent="0.2">
      <c r="A939" s="196"/>
      <c r="B939" s="239" t="s">
        <v>653</v>
      </c>
      <c r="C939" s="15" t="s">
        <v>996</v>
      </c>
      <c r="D939" s="84">
        <v>1</v>
      </c>
      <c r="E939" s="88" t="s">
        <v>909</v>
      </c>
      <c r="F939" s="329"/>
      <c r="G939" s="329"/>
      <c r="H939" s="21">
        <f t="shared" si="52"/>
        <v>0</v>
      </c>
      <c r="I939" s="46"/>
    </row>
    <row r="940" spans="1:9" s="47" customFormat="1" x14ac:dyDescent="0.2">
      <c r="A940" s="196"/>
      <c r="B940" s="239" t="s">
        <v>654</v>
      </c>
      <c r="C940" s="15" t="s">
        <v>997</v>
      </c>
      <c r="D940" s="84">
        <v>14</v>
      </c>
      <c r="E940" s="88" t="s">
        <v>909</v>
      </c>
      <c r="F940" s="329"/>
      <c r="G940" s="329"/>
      <c r="H940" s="21">
        <f t="shared" si="52"/>
        <v>0</v>
      </c>
      <c r="I940" s="46"/>
    </row>
    <row r="941" spans="1:9" s="47" customFormat="1" x14ac:dyDescent="0.2">
      <c r="A941" s="196"/>
      <c r="B941" s="239" t="s">
        <v>655</v>
      </c>
      <c r="C941" s="15" t="s">
        <v>998</v>
      </c>
      <c r="D941" s="84">
        <v>2</v>
      </c>
      <c r="E941" s="88" t="s">
        <v>909</v>
      </c>
      <c r="F941" s="329"/>
      <c r="G941" s="329"/>
      <c r="H941" s="21">
        <f t="shared" si="52"/>
        <v>0</v>
      </c>
      <c r="I941" s="46"/>
    </row>
    <row r="942" spans="1:9" s="47" customFormat="1" x14ac:dyDescent="0.2">
      <c r="A942" s="196"/>
      <c r="B942" s="239" t="s">
        <v>999</v>
      </c>
      <c r="C942" s="15" t="s">
        <v>1000</v>
      </c>
      <c r="D942" s="84">
        <v>3</v>
      </c>
      <c r="E942" s="88" t="s">
        <v>909</v>
      </c>
      <c r="F942" s="329"/>
      <c r="G942" s="329"/>
      <c r="H942" s="21">
        <f t="shared" si="52"/>
        <v>0</v>
      </c>
      <c r="I942" s="46"/>
    </row>
    <row r="943" spans="1:9" s="47" customFormat="1" x14ac:dyDescent="0.2">
      <c r="A943" s="196"/>
      <c r="B943" s="239" t="s">
        <v>1001</v>
      </c>
      <c r="C943" s="15" t="s">
        <v>1002</v>
      </c>
      <c r="D943" s="84">
        <v>2</v>
      </c>
      <c r="E943" s="88" t="s">
        <v>909</v>
      </c>
      <c r="F943" s="329"/>
      <c r="G943" s="329"/>
      <c r="H943" s="21">
        <f t="shared" si="52"/>
        <v>0</v>
      </c>
      <c r="I943" s="46"/>
    </row>
    <row r="944" spans="1:9" s="47" customFormat="1" x14ac:dyDescent="0.2">
      <c r="A944" s="196"/>
      <c r="B944" s="239" t="s">
        <v>1003</v>
      </c>
      <c r="C944" s="15" t="s">
        <v>1004</v>
      </c>
      <c r="D944" s="84">
        <v>1</v>
      </c>
      <c r="E944" s="88" t="s">
        <v>909</v>
      </c>
      <c r="F944" s="329"/>
      <c r="G944" s="329"/>
      <c r="H944" s="21">
        <f t="shared" si="52"/>
        <v>0</v>
      </c>
      <c r="I944" s="46"/>
    </row>
    <row r="945" spans="1:10" s="47" customFormat="1" x14ac:dyDescent="0.2">
      <c r="A945" s="243"/>
      <c r="B945" s="244"/>
      <c r="C945" s="245" t="s">
        <v>1005</v>
      </c>
      <c r="D945" s="246"/>
      <c r="E945" s="247"/>
      <c r="F945" s="248">
        <f>SUMPRODUCT(D872:D944,F872:F944)</f>
        <v>0</v>
      </c>
      <c r="G945" s="248">
        <f>SUMPRODUCT(D872:D944,G872:G944)</f>
        <v>0</v>
      </c>
      <c r="H945" s="249">
        <f>SUM(H872:H944)</f>
        <v>0</v>
      </c>
      <c r="I945" s="46"/>
    </row>
    <row r="946" spans="1:10" s="47" customFormat="1" ht="13.5" thickBot="1" x14ac:dyDescent="0.25">
      <c r="A946" s="250"/>
      <c r="B946" s="251"/>
      <c r="C946" s="252" t="s">
        <v>1006</v>
      </c>
      <c r="D946" s="98"/>
      <c r="E946" s="253"/>
      <c r="F946" s="100">
        <f>F623+F638+F868+F945</f>
        <v>0</v>
      </c>
      <c r="G946" s="100">
        <f>G623+G638+G868+G945</f>
        <v>0</v>
      </c>
      <c r="H946" s="254">
        <f>H623+H638+H868+H945</f>
        <v>0</v>
      </c>
      <c r="I946" s="46"/>
      <c r="J946" s="64"/>
    </row>
    <row r="947" spans="1:10" s="47" customFormat="1" ht="26.25" thickBot="1" x14ac:dyDescent="0.25">
      <c r="A947" s="102"/>
      <c r="B947" s="76" t="s">
        <v>24</v>
      </c>
      <c r="C947" s="77" t="s">
        <v>1007</v>
      </c>
      <c r="D947" s="103"/>
      <c r="E947" s="104"/>
      <c r="F947" s="255"/>
      <c r="G947" s="255"/>
      <c r="H947" s="256"/>
      <c r="I947" s="46"/>
    </row>
    <row r="948" spans="1:10" s="47" customFormat="1" x14ac:dyDescent="0.2">
      <c r="A948" s="107"/>
      <c r="B948" s="108" t="s">
        <v>18</v>
      </c>
      <c r="C948" s="109" t="s">
        <v>1069</v>
      </c>
      <c r="D948" s="110"/>
      <c r="E948" s="111"/>
      <c r="F948" s="112"/>
      <c r="G948" s="112"/>
      <c r="H948" s="113"/>
      <c r="I948" s="46"/>
    </row>
    <row r="949" spans="1:10" s="47" customFormat="1" x14ac:dyDescent="0.2">
      <c r="A949" s="114"/>
      <c r="B949" s="115">
        <v>1</v>
      </c>
      <c r="C949" s="116" t="s">
        <v>1070</v>
      </c>
      <c r="D949" s="117"/>
      <c r="E949" s="118"/>
      <c r="F949" s="119"/>
      <c r="G949" s="119"/>
      <c r="H949" s="120"/>
      <c r="I949" s="46"/>
    </row>
    <row r="950" spans="1:10" s="47" customFormat="1" x14ac:dyDescent="0.2">
      <c r="A950" s="87"/>
      <c r="B950" s="83" t="s">
        <v>7</v>
      </c>
      <c r="C950" s="15" t="s">
        <v>71</v>
      </c>
      <c r="D950" s="84">
        <v>1</v>
      </c>
      <c r="E950" s="121" t="s">
        <v>16</v>
      </c>
      <c r="F950" s="324"/>
      <c r="G950" s="324"/>
      <c r="H950" s="86">
        <f>SUM(F950,G950)*D950</f>
        <v>0</v>
      </c>
      <c r="I950" s="46"/>
    </row>
    <row r="951" spans="1:10" s="47" customFormat="1" x14ac:dyDescent="0.2">
      <c r="A951" s="87"/>
      <c r="B951" s="83" t="s">
        <v>22</v>
      </c>
      <c r="C951" s="15" t="s">
        <v>1008</v>
      </c>
      <c r="D951" s="84">
        <v>30</v>
      </c>
      <c r="E951" s="121" t="s">
        <v>16</v>
      </c>
      <c r="F951" s="324"/>
      <c r="G951" s="324"/>
      <c r="H951" s="86">
        <f>SUM(F951,G951)*D951</f>
        <v>0</v>
      </c>
      <c r="I951" s="46"/>
    </row>
    <row r="952" spans="1:10" s="47" customFormat="1" x14ac:dyDescent="0.2">
      <c r="A952" s="91"/>
      <c r="B952" s="122">
        <v>2</v>
      </c>
      <c r="C952" s="123" t="s">
        <v>1071</v>
      </c>
      <c r="D952" s="124"/>
      <c r="E952" s="125"/>
      <c r="F952" s="126"/>
      <c r="G952" s="126"/>
      <c r="H952" s="86"/>
      <c r="I952" s="46"/>
    </row>
    <row r="953" spans="1:10" s="47" customFormat="1" x14ac:dyDescent="0.2">
      <c r="A953" s="128"/>
      <c r="B953" s="129" t="s">
        <v>21</v>
      </c>
      <c r="C953" s="15" t="s">
        <v>41</v>
      </c>
      <c r="D953" s="130"/>
      <c r="E953" s="121"/>
      <c r="F953" s="90"/>
      <c r="G953" s="90"/>
      <c r="H953" s="86"/>
      <c r="I953" s="46"/>
    </row>
    <row r="954" spans="1:10" s="47" customFormat="1" x14ac:dyDescent="0.2">
      <c r="A954" s="87"/>
      <c r="B954" s="129" t="s">
        <v>42</v>
      </c>
      <c r="C954" s="27" t="s">
        <v>72</v>
      </c>
      <c r="D954" s="130">
        <v>96</v>
      </c>
      <c r="E954" s="121" t="s">
        <v>16</v>
      </c>
      <c r="F954" s="90" t="s">
        <v>28</v>
      </c>
      <c r="G954" s="327"/>
      <c r="H954" s="86">
        <f t="shared" ref="H954:H1015" si="53">SUM(F954,G954)*D954</f>
        <v>0</v>
      </c>
      <c r="I954" s="46"/>
    </row>
    <row r="955" spans="1:10" s="47" customFormat="1" x14ac:dyDescent="0.2">
      <c r="A955" s="128"/>
      <c r="B955" s="129" t="s">
        <v>43</v>
      </c>
      <c r="C955" s="15" t="s">
        <v>1009</v>
      </c>
      <c r="D955" s="130">
        <v>20</v>
      </c>
      <c r="E955" s="121" t="s">
        <v>20</v>
      </c>
      <c r="F955" s="90" t="s">
        <v>28</v>
      </c>
      <c r="G955" s="327"/>
      <c r="H955" s="86">
        <f t="shared" si="53"/>
        <v>0</v>
      </c>
      <c r="I955" s="46"/>
    </row>
    <row r="956" spans="1:10" s="47" customFormat="1" x14ac:dyDescent="0.2">
      <c r="A956" s="131"/>
      <c r="B956" s="129" t="s">
        <v>170</v>
      </c>
      <c r="C956" s="15" t="s">
        <v>413</v>
      </c>
      <c r="D956" s="130">
        <v>100</v>
      </c>
      <c r="E956" s="133" t="s">
        <v>16</v>
      </c>
      <c r="F956" s="90" t="s">
        <v>28</v>
      </c>
      <c r="G956" s="327"/>
      <c r="H956" s="86">
        <f t="shared" si="53"/>
        <v>0</v>
      </c>
      <c r="I956" s="46"/>
    </row>
    <row r="957" spans="1:10" s="47" customFormat="1" x14ac:dyDescent="0.2">
      <c r="A957" s="131"/>
      <c r="B957" s="129" t="s">
        <v>171</v>
      </c>
      <c r="C957" s="15" t="s">
        <v>98</v>
      </c>
      <c r="D957" s="130">
        <v>68</v>
      </c>
      <c r="E957" s="133" t="s">
        <v>16</v>
      </c>
      <c r="F957" s="90" t="s">
        <v>28</v>
      </c>
      <c r="G957" s="327"/>
      <c r="H957" s="86">
        <f t="shared" si="53"/>
        <v>0</v>
      </c>
      <c r="I957" s="46"/>
    </row>
    <row r="958" spans="1:10" s="47" customFormat="1" x14ac:dyDescent="0.2">
      <c r="A958" s="134"/>
      <c r="B958" s="129" t="s">
        <v>110</v>
      </c>
      <c r="C958" s="15" t="s">
        <v>1010</v>
      </c>
      <c r="D958" s="130">
        <v>170</v>
      </c>
      <c r="E958" s="88" t="s">
        <v>16</v>
      </c>
      <c r="F958" s="30" t="s">
        <v>28</v>
      </c>
      <c r="G958" s="327"/>
      <c r="H958" s="86">
        <f t="shared" si="53"/>
        <v>0</v>
      </c>
      <c r="I958" s="46"/>
    </row>
    <row r="959" spans="1:10" s="47" customFormat="1" x14ac:dyDescent="0.2">
      <c r="A959" s="134"/>
      <c r="B959" s="129" t="s">
        <v>68</v>
      </c>
      <c r="C959" s="15" t="s">
        <v>1011</v>
      </c>
      <c r="D959" s="130">
        <v>30</v>
      </c>
      <c r="E959" s="88" t="s">
        <v>16</v>
      </c>
      <c r="F959" s="30" t="s">
        <v>28</v>
      </c>
      <c r="G959" s="327"/>
      <c r="H959" s="86">
        <f t="shared" si="53"/>
        <v>0</v>
      </c>
      <c r="I959" s="46"/>
    </row>
    <row r="960" spans="1:10" s="47" customFormat="1" x14ac:dyDescent="0.2">
      <c r="A960" s="134"/>
      <c r="B960" s="129" t="s">
        <v>70</v>
      </c>
      <c r="C960" s="15" t="s">
        <v>117</v>
      </c>
      <c r="D960" s="130">
        <v>20</v>
      </c>
      <c r="E960" s="88" t="s">
        <v>16</v>
      </c>
      <c r="F960" s="30" t="s">
        <v>28</v>
      </c>
      <c r="G960" s="327"/>
      <c r="H960" s="86">
        <f t="shared" si="53"/>
        <v>0</v>
      </c>
      <c r="I960" s="46"/>
    </row>
    <row r="961" spans="1:9" s="47" customFormat="1" x14ac:dyDescent="0.2">
      <c r="A961" s="131"/>
      <c r="B961" s="135" t="s">
        <v>25</v>
      </c>
      <c r="C961" s="132" t="s">
        <v>62</v>
      </c>
      <c r="D961" s="136"/>
      <c r="E961" s="85"/>
      <c r="F961" s="90"/>
      <c r="G961" s="90"/>
      <c r="H961" s="86"/>
      <c r="I961" s="46"/>
    </row>
    <row r="962" spans="1:9" s="47" customFormat="1" x14ac:dyDescent="0.2">
      <c r="A962" s="131"/>
      <c r="B962" s="135" t="s">
        <v>44</v>
      </c>
      <c r="C962" s="15" t="s">
        <v>1012</v>
      </c>
      <c r="D962" s="130">
        <v>3</v>
      </c>
      <c r="E962" s="88" t="s">
        <v>16</v>
      </c>
      <c r="F962" s="90" t="s">
        <v>28</v>
      </c>
      <c r="G962" s="327"/>
      <c r="H962" s="86">
        <f t="shared" si="53"/>
        <v>0</v>
      </c>
      <c r="I962" s="46"/>
    </row>
    <row r="963" spans="1:9" s="47" customFormat="1" x14ac:dyDescent="0.2">
      <c r="A963" s="131"/>
      <c r="B963" s="135" t="s">
        <v>172</v>
      </c>
      <c r="C963" s="15" t="s">
        <v>1013</v>
      </c>
      <c r="D963" s="130">
        <v>8</v>
      </c>
      <c r="E963" s="88" t="s">
        <v>16</v>
      </c>
      <c r="F963" s="30" t="s">
        <v>28</v>
      </c>
      <c r="G963" s="327"/>
      <c r="H963" s="86">
        <f t="shared" si="53"/>
        <v>0</v>
      </c>
      <c r="I963" s="46"/>
    </row>
    <row r="964" spans="1:9" s="47" customFormat="1" x14ac:dyDescent="0.2">
      <c r="A964" s="131"/>
      <c r="B964" s="135" t="s">
        <v>173</v>
      </c>
      <c r="C964" s="27" t="s">
        <v>106</v>
      </c>
      <c r="D964" s="130">
        <v>14</v>
      </c>
      <c r="E964" s="85" t="s">
        <v>17</v>
      </c>
      <c r="F964" s="90" t="s">
        <v>28</v>
      </c>
      <c r="G964" s="327"/>
      <c r="H964" s="86">
        <f t="shared" si="53"/>
        <v>0</v>
      </c>
      <c r="I964" s="46"/>
    </row>
    <row r="965" spans="1:9" s="47" customFormat="1" x14ac:dyDescent="0.2">
      <c r="A965" s="131"/>
      <c r="B965" s="135" t="s">
        <v>174</v>
      </c>
      <c r="C965" s="27" t="s">
        <v>111</v>
      </c>
      <c r="D965" s="130">
        <v>4</v>
      </c>
      <c r="E965" s="121" t="s">
        <v>17</v>
      </c>
      <c r="F965" s="90" t="s">
        <v>28</v>
      </c>
      <c r="G965" s="327"/>
      <c r="H965" s="86">
        <f t="shared" si="53"/>
        <v>0</v>
      </c>
      <c r="I965" s="46"/>
    </row>
    <row r="966" spans="1:9" s="47" customFormat="1" x14ac:dyDescent="0.2">
      <c r="A966" s="131"/>
      <c r="B966" s="135" t="s">
        <v>175</v>
      </c>
      <c r="C966" s="27" t="s">
        <v>411</v>
      </c>
      <c r="D966" s="130">
        <v>20</v>
      </c>
      <c r="E966" s="133" t="s">
        <v>16</v>
      </c>
      <c r="F966" s="90" t="s">
        <v>28</v>
      </c>
      <c r="G966" s="327"/>
      <c r="H966" s="86">
        <f t="shared" si="53"/>
        <v>0</v>
      </c>
      <c r="I966" s="46"/>
    </row>
    <row r="967" spans="1:9" s="47" customFormat="1" x14ac:dyDescent="0.2">
      <c r="A967" s="131"/>
      <c r="B967" s="135" t="s">
        <v>45</v>
      </c>
      <c r="C967" s="27" t="s">
        <v>1014</v>
      </c>
      <c r="D967" s="130">
        <v>58</v>
      </c>
      <c r="E967" s="133" t="s">
        <v>16</v>
      </c>
      <c r="F967" s="90" t="s">
        <v>28</v>
      </c>
      <c r="G967" s="327"/>
      <c r="H967" s="86">
        <f t="shared" si="53"/>
        <v>0</v>
      </c>
      <c r="I967" s="46"/>
    </row>
    <row r="968" spans="1:9" s="47" customFormat="1" x14ac:dyDescent="0.2">
      <c r="A968" s="131"/>
      <c r="B968" s="135" t="s">
        <v>176</v>
      </c>
      <c r="C968" s="140" t="s">
        <v>1015</v>
      </c>
      <c r="D968" s="130">
        <v>110</v>
      </c>
      <c r="E968" s="133" t="s">
        <v>20</v>
      </c>
      <c r="F968" s="90" t="s">
        <v>28</v>
      </c>
      <c r="G968" s="327"/>
      <c r="H968" s="86">
        <f t="shared" si="53"/>
        <v>0</v>
      </c>
      <c r="I968" s="46"/>
    </row>
    <row r="969" spans="1:9" s="47" customFormat="1" x14ac:dyDescent="0.2">
      <c r="A969" s="131"/>
      <c r="B969" s="135" t="s">
        <v>46</v>
      </c>
      <c r="C969" s="140" t="s">
        <v>1016</v>
      </c>
      <c r="D969" s="130">
        <v>80</v>
      </c>
      <c r="E969" s="133" t="s">
        <v>20</v>
      </c>
      <c r="F969" s="90" t="s">
        <v>28</v>
      </c>
      <c r="G969" s="327"/>
      <c r="H969" s="86">
        <f t="shared" si="53"/>
        <v>0</v>
      </c>
      <c r="I969" s="46"/>
    </row>
    <row r="970" spans="1:9" s="47" customFormat="1" x14ac:dyDescent="0.2">
      <c r="A970" s="131"/>
      <c r="B970" s="135" t="s">
        <v>47</v>
      </c>
      <c r="C970" s="140" t="s">
        <v>1017</v>
      </c>
      <c r="D970" s="130">
        <v>2</v>
      </c>
      <c r="E970" s="121" t="s">
        <v>39</v>
      </c>
      <c r="F970" s="90" t="s">
        <v>28</v>
      </c>
      <c r="G970" s="327"/>
      <c r="H970" s="86">
        <f t="shared" si="53"/>
        <v>0</v>
      </c>
      <c r="I970" s="46"/>
    </row>
    <row r="971" spans="1:9" s="47" customFormat="1" x14ac:dyDescent="0.2">
      <c r="A971" s="131"/>
      <c r="B971" s="135" t="s">
        <v>48</v>
      </c>
      <c r="C971" s="27" t="s">
        <v>120</v>
      </c>
      <c r="D971" s="130">
        <v>10</v>
      </c>
      <c r="E971" s="121" t="s">
        <v>39</v>
      </c>
      <c r="F971" s="90" t="s">
        <v>28</v>
      </c>
      <c r="G971" s="327"/>
      <c r="H971" s="86">
        <f t="shared" si="53"/>
        <v>0</v>
      </c>
      <c r="I971" s="46"/>
    </row>
    <row r="972" spans="1:9" s="47" customFormat="1" x14ac:dyDescent="0.2">
      <c r="A972" s="134"/>
      <c r="B972" s="135" t="s">
        <v>429</v>
      </c>
      <c r="C972" s="27" t="s">
        <v>3</v>
      </c>
      <c r="D972" s="130">
        <v>4</v>
      </c>
      <c r="E972" s="121" t="s">
        <v>39</v>
      </c>
      <c r="F972" s="90" t="s">
        <v>28</v>
      </c>
      <c r="G972" s="327"/>
      <c r="H972" s="86">
        <f t="shared" si="53"/>
        <v>0</v>
      </c>
      <c r="I972" s="46"/>
    </row>
    <row r="973" spans="1:9" s="47" customFormat="1" x14ac:dyDescent="0.2">
      <c r="A973" s="134"/>
      <c r="B973" s="135" t="s">
        <v>430</v>
      </c>
      <c r="C973" s="27" t="s">
        <v>99</v>
      </c>
      <c r="D973" s="130">
        <v>6</v>
      </c>
      <c r="E973" s="121" t="s">
        <v>39</v>
      </c>
      <c r="F973" s="90" t="s">
        <v>28</v>
      </c>
      <c r="G973" s="327"/>
      <c r="H973" s="86">
        <f t="shared" si="53"/>
        <v>0</v>
      </c>
      <c r="I973" s="46"/>
    </row>
    <row r="974" spans="1:9" s="47" customFormat="1" x14ac:dyDescent="0.2">
      <c r="A974" s="134"/>
      <c r="B974" s="135" t="s">
        <v>431</v>
      </c>
      <c r="C974" s="27" t="s">
        <v>97</v>
      </c>
      <c r="D974" s="130">
        <v>1</v>
      </c>
      <c r="E974" s="121" t="s">
        <v>39</v>
      </c>
      <c r="F974" s="90" t="s">
        <v>28</v>
      </c>
      <c r="G974" s="327"/>
      <c r="H974" s="86">
        <f t="shared" si="53"/>
        <v>0</v>
      </c>
      <c r="I974" s="46"/>
    </row>
    <row r="975" spans="1:9" s="47" customFormat="1" x14ac:dyDescent="0.2">
      <c r="A975" s="134"/>
      <c r="B975" s="135" t="s">
        <v>433</v>
      </c>
      <c r="C975" s="27" t="s">
        <v>136</v>
      </c>
      <c r="D975" s="130">
        <v>1</v>
      </c>
      <c r="E975" s="85" t="s">
        <v>39</v>
      </c>
      <c r="F975" s="90" t="s">
        <v>28</v>
      </c>
      <c r="G975" s="327"/>
      <c r="H975" s="86">
        <f t="shared" si="53"/>
        <v>0</v>
      </c>
      <c r="I975" s="46"/>
    </row>
    <row r="976" spans="1:9" s="47" customFormat="1" ht="25.5" x14ac:dyDescent="0.2">
      <c r="A976" s="134"/>
      <c r="B976" s="135" t="s">
        <v>434</v>
      </c>
      <c r="C976" s="27" t="s">
        <v>1018</v>
      </c>
      <c r="D976" s="130">
        <v>1</v>
      </c>
      <c r="E976" s="85" t="s">
        <v>39</v>
      </c>
      <c r="F976" s="90" t="s">
        <v>28</v>
      </c>
      <c r="G976" s="327"/>
      <c r="H976" s="86">
        <f t="shared" si="53"/>
        <v>0</v>
      </c>
      <c r="I976" s="46"/>
    </row>
    <row r="977" spans="1:9" s="47" customFormat="1" x14ac:dyDescent="0.2">
      <c r="A977" s="131"/>
      <c r="B977" s="135" t="s">
        <v>29</v>
      </c>
      <c r="C977" s="132" t="s">
        <v>49</v>
      </c>
      <c r="D977" s="130">
        <v>120</v>
      </c>
      <c r="E977" s="85" t="s">
        <v>30</v>
      </c>
      <c r="F977" s="327"/>
      <c r="G977" s="327"/>
      <c r="H977" s="86">
        <f t="shared" si="53"/>
        <v>0</v>
      </c>
      <c r="I977" s="46"/>
    </row>
    <row r="978" spans="1:9" s="47" customFormat="1" x14ac:dyDescent="0.2">
      <c r="A978" s="131"/>
      <c r="B978" s="135" t="s">
        <v>63</v>
      </c>
      <c r="C978" s="132" t="s">
        <v>100</v>
      </c>
      <c r="D978" s="130">
        <v>68</v>
      </c>
      <c r="E978" s="145" t="s">
        <v>30</v>
      </c>
      <c r="F978" s="327"/>
      <c r="G978" s="327"/>
      <c r="H978" s="86">
        <f t="shared" si="53"/>
        <v>0</v>
      </c>
      <c r="I978" s="46"/>
    </row>
    <row r="979" spans="1:9" s="47" customFormat="1" x14ac:dyDescent="0.2">
      <c r="A979" s="114"/>
      <c r="B979" s="122">
        <v>3</v>
      </c>
      <c r="C979" s="116" t="s">
        <v>58</v>
      </c>
      <c r="D979" s="124"/>
      <c r="E979" s="118"/>
      <c r="F979" s="126"/>
      <c r="G979" s="126"/>
      <c r="H979" s="86"/>
      <c r="I979" s="46"/>
    </row>
    <row r="980" spans="1:9" s="47" customFormat="1" x14ac:dyDescent="0.2">
      <c r="A980" s="131"/>
      <c r="B980" s="147" t="s">
        <v>32</v>
      </c>
      <c r="C980" s="139" t="s">
        <v>1094</v>
      </c>
      <c r="D980" s="130">
        <v>96</v>
      </c>
      <c r="E980" s="85" t="s">
        <v>16</v>
      </c>
      <c r="F980" s="327"/>
      <c r="G980" s="327"/>
      <c r="H980" s="86">
        <f t="shared" si="53"/>
        <v>0</v>
      </c>
      <c r="I980" s="46"/>
    </row>
    <row r="981" spans="1:9" s="47" customFormat="1" x14ac:dyDescent="0.2">
      <c r="A981" s="150"/>
      <c r="B981" s="151">
        <v>4</v>
      </c>
      <c r="C981" s="116" t="s">
        <v>4</v>
      </c>
      <c r="D981" s="152"/>
      <c r="E981" s="153"/>
      <c r="F981" s="154"/>
      <c r="G981" s="154"/>
      <c r="H981" s="86"/>
      <c r="I981" s="46"/>
    </row>
    <row r="982" spans="1:9" s="47" customFormat="1" x14ac:dyDescent="0.2">
      <c r="A982" s="134"/>
      <c r="B982" s="155" t="s">
        <v>33</v>
      </c>
      <c r="C982" s="132" t="s">
        <v>1096</v>
      </c>
      <c r="D982" s="84">
        <v>110</v>
      </c>
      <c r="E982" s="156" t="s">
        <v>16</v>
      </c>
      <c r="F982" s="324"/>
      <c r="G982" s="324"/>
      <c r="H982" s="86">
        <f t="shared" si="53"/>
        <v>0</v>
      </c>
      <c r="I982" s="46"/>
    </row>
    <row r="983" spans="1:9" s="47" customFormat="1" x14ac:dyDescent="0.2">
      <c r="A983" s="134"/>
      <c r="B983" s="155" t="s">
        <v>74</v>
      </c>
      <c r="C983" s="132" t="s">
        <v>1247</v>
      </c>
      <c r="D983" s="84">
        <v>20</v>
      </c>
      <c r="E983" s="156" t="s">
        <v>16</v>
      </c>
      <c r="F983" s="324"/>
      <c r="G983" s="324"/>
      <c r="H983" s="86">
        <f t="shared" si="53"/>
        <v>0</v>
      </c>
      <c r="I983" s="46"/>
    </row>
    <row r="984" spans="1:9" s="47" customFormat="1" x14ac:dyDescent="0.2">
      <c r="A984" s="134"/>
      <c r="B984" s="155" t="s">
        <v>325</v>
      </c>
      <c r="C984" s="132" t="s">
        <v>1248</v>
      </c>
      <c r="D984" s="84">
        <v>280</v>
      </c>
      <c r="E984" s="156" t="s">
        <v>16</v>
      </c>
      <c r="F984" s="324"/>
      <c r="G984" s="324"/>
      <c r="H984" s="86">
        <f t="shared" si="53"/>
        <v>0</v>
      </c>
      <c r="I984" s="46"/>
    </row>
    <row r="985" spans="1:9" s="47" customFormat="1" x14ac:dyDescent="0.2">
      <c r="A985" s="114"/>
      <c r="B985" s="115">
        <v>5</v>
      </c>
      <c r="C985" s="116" t="s">
        <v>50</v>
      </c>
      <c r="D985" s="117"/>
      <c r="E985" s="118"/>
      <c r="F985" s="126"/>
      <c r="G985" s="126"/>
      <c r="H985" s="86"/>
      <c r="I985" s="46"/>
    </row>
    <row r="986" spans="1:9" s="47" customFormat="1" x14ac:dyDescent="0.2">
      <c r="A986" s="131"/>
      <c r="B986" s="135" t="s">
        <v>34</v>
      </c>
      <c r="C986" s="132" t="s">
        <v>51</v>
      </c>
      <c r="D986" s="136"/>
      <c r="E986" s="85" t="s">
        <v>26</v>
      </c>
      <c r="F986" s="90"/>
      <c r="G986" s="90"/>
      <c r="H986" s="86"/>
      <c r="I986" s="46"/>
    </row>
    <row r="987" spans="1:9" s="47" customFormat="1" x14ac:dyDescent="0.2">
      <c r="A987" s="131"/>
      <c r="B987" s="135" t="s">
        <v>438</v>
      </c>
      <c r="C987" s="132" t="s">
        <v>112</v>
      </c>
      <c r="D987" s="130">
        <v>120</v>
      </c>
      <c r="E987" s="85" t="s">
        <v>16</v>
      </c>
      <c r="F987" s="327"/>
      <c r="G987" s="327"/>
      <c r="H987" s="86">
        <f t="shared" si="53"/>
        <v>0</v>
      </c>
      <c r="I987" s="46"/>
    </row>
    <row r="988" spans="1:9" s="47" customFormat="1" x14ac:dyDescent="0.2">
      <c r="A988" s="131"/>
      <c r="B988" s="135" t="s">
        <v>439</v>
      </c>
      <c r="C988" s="15" t="s">
        <v>248</v>
      </c>
      <c r="D988" s="130">
        <v>75</v>
      </c>
      <c r="E988" s="121" t="s">
        <v>16</v>
      </c>
      <c r="F988" s="327"/>
      <c r="G988" s="327"/>
      <c r="H988" s="86">
        <f t="shared" si="53"/>
        <v>0</v>
      </c>
      <c r="I988" s="46"/>
    </row>
    <row r="989" spans="1:9" s="47" customFormat="1" x14ac:dyDescent="0.2">
      <c r="A989" s="131"/>
      <c r="B989" s="135" t="s">
        <v>440</v>
      </c>
      <c r="C989" s="27" t="s">
        <v>137</v>
      </c>
      <c r="D989" s="130">
        <v>110</v>
      </c>
      <c r="E989" s="133" t="s">
        <v>16</v>
      </c>
      <c r="F989" s="327"/>
      <c r="G989" s="327"/>
      <c r="H989" s="86">
        <f t="shared" si="53"/>
        <v>0</v>
      </c>
      <c r="I989" s="46"/>
    </row>
    <row r="990" spans="1:9" s="47" customFormat="1" x14ac:dyDescent="0.2">
      <c r="A990" s="131"/>
      <c r="B990" s="135" t="s">
        <v>441</v>
      </c>
      <c r="C990" s="140" t="s">
        <v>158</v>
      </c>
      <c r="D990" s="130">
        <v>38</v>
      </c>
      <c r="E990" s="158" t="s">
        <v>17</v>
      </c>
      <c r="F990" s="327"/>
      <c r="G990" s="327"/>
      <c r="H990" s="86">
        <f t="shared" si="53"/>
        <v>0</v>
      </c>
      <c r="I990" s="46"/>
    </row>
    <row r="991" spans="1:9" s="47" customFormat="1" x14ac:dyDescent="0.2">
      <c r="A991" s="131"/>
      <c r="B991" s="135" t="s">
        <v>442</v>
      </c>
      <c r="C991" s="27" t="s">
        <v>242</v>
      </c>
      <c r="D991" s="130">
        <v>12</v>
      </c>
      <c r="E991" s="133" t="s">
        <v>20</v>
      </c>
      <c r="F991" s="327"/>
      <c r="G991" s="327"/>
      <c r="H991" s="86">
        <f t="shared" si="53"/>
        <v>0</v>
      </c>
      <c r="I991" s="46"/>
    </row>
    <row r="992" spans="1:9" s="47" customFormat="1" x14ac:dyDescent="0.2">
      <c r="A992" s="131"/>
      <c r="B992" s="135" t="s">
        <v>444</v>
      </c>
      <c r="C992" s="27" t="s">
        <v>246</v>
      </c>
      <c r="D992" s="130">
        <v>9</v>
      </c>
      <c r="E992" s="133" t="s">
        <v>20</v>
      </c>
      <c r="F992" s="327"/>
      <c r="G992" s="326"/>
      <c r="H992" s="86">
        <f t="shared" si="53"/>
        <v>0</v>
      </c>
      <c r="I992" s="46"/>
    </row>
    <row r="993" spans="1:9" s="47" customFormat="1" x14ac:dyDescent="0.2">
      <c r="A993" s="114"/>
      <c r="B993" s="115">
        <v>6</v>
      </c>
      <c r="C993" s="123" t="s">
        <v>52</v>
      </c>
      <c r="D993" s="124"/>
      <c r="E993" s="125"/>
      <c r="F993" s="126"/>
      <c r="G993" s="126"/>
      <c r="H993" s="86"/>
      <c r="I993" s="46"/>
    </row>
    <row r="994" spans="1:9" s="47" customFormat="1" x14ac:dyDescent="0.2">
      <c r="A994" s="131"/>
      <c r="B994" s="135" t="s">
        <v>35</v>
      </c>
      <c r="C994" s="15" t="s">
        <v>1099</v>
      </c>
      <c r="D994" s="130">
        <v>220</v>
      </c>
      <c r="E994" s="133" t="s">
        <v>16</v>
      </c>
      <c r="F994" s="327"/>
      <c r="G994" s="327"/>
      <c r="H994" s="86">
        <f t="shared" si="53"/>
        <v>0</v>
      </c>
      <c r="I994" s="46"/>
    </row>
    <row r="995" spans="1:9" s="47" customFormat="1" x14ac:dyDescent="0.2">
      <c r="A995" s="131"/>
      <c r="B995" s="135" t="s">
        <v>455</v>
      </c>
      <c r="C995" s="15" t="s">
        <v>1100</v>
      </c>
      <c r="D995" s="130">
        <v>220</v>
      </c>
      <c r="E995" s="133" t="s">
        <v>16</v>
      </c>
      <c r="F995" s="327"/>
      <c r="G995" s="327"/>
      <c r="H995" s="86">
        <f t="shared" si="53"/>
        <v>0</v>
      </c>
      <c r="I995" s="46"/>
    </row>
    <row r="996" spans="1:9" s="47" customFormat="1" x14ac:dyDescent="0.2">
      <c r="A996" s="131"/>
      <c r="B996" s="135" t="s">
        <v>456</v>
      </c>
      <c r="C996" s="15" t="s">
        <v>1101</v>
      </c>
      <c r="D996" s="130">
        <v>220</v>
      </c>
      <c r="E996" s="133" t="s">
        <v>16</v>
      </c>
      <c r="F996" s="327"/>
      <c r="G996" s="327"/>
      <c r="H996" s="86">
        <f t="shared" si="53"/>
        <v>0</v>
      </c>
      <c r="I996" s="46"/>
    </row>
    <row r="997" spans="1:9" s="47" customFormat="1" x14ac:dyDescent="0.2">
      <c r="A997" s="131"/>
      <c r="B997" s="135" t="s">
        <v>457</v>
      </c>
      <c r="C997" s="27" t="s">
        <v>1103</v>
      </c>
      <c r="D997" s="130">
        <v>140</v>
      </c>
      <c r="E997" s="133" t="s">
        <v>16</v>
      </c>
      <c r="F997" s="327"/>
      <c r="G997" s="327"/>
      <c r="H997" s="86">
        <f t="shared" si="53"/>
        <v>0</v>
      </c>
      <c r="I997" s="46"/>
    </row>
    <row r="998" spans="1:9" s="47" customFormat="1" x14ac:dyDescent="0.2">
      <c r="A998" s="131"/>
      <c r="B998" s="135" t="s">
        <v>458</v>
      </c>
      <c r="C998" s="27" t="s">
        <v>1102</v>
      </c>
      <c r="D998" s="130">
        <v>35</v>
      </c>
      <c r="E998" s="133" t="s">
        <v>16</v>
      </c>
      <c r="F998" s="327"/>
      <c r="G998" s="327"/>
      <c r="H998" s="86">
        <f t="shared" si="53"/>
        <v>0</v>
      </c>
      <c r="I998" s="46"/>
    </row>
    <row r="999" spans="1:9" s="47" customFormat="1" x14ac:dyDescent="0.2">
      <c r="A999" s="131"/>
      <c r="B999" s="135" t="s">
        <v>459</v>
      </c>
      <c r="C999" s="15" t="s">
        <v>1104</v>
      </c>
      <c r="D999" s="130">
        <v>80</v>
      </c>
      <c r="E999" s="121" t="s">
        <v>20</v>
      </c>
      <c r="F999" s="327"/>
      <c r="G999" s="327"/>
      <c r="H999" s="86">
        <f t="shared" si="53"/>
        <v>0</v>
      </c>
      <c r="I999" s="46"/>
    </row>
    <row r="1000" spans="1:9" s="47" customFormat="1" x14ac:dyDescent="0.2">
      <c r="A1000" s="114"/>
      <c r="B1000" s="115">
        <v>7</v>
      </c>
      <c r="C1000" s="123" t="s">
        <v>53</v>
      </c>
      <c r="D1000" s="124"/>
      <c r="E1000" s="125"/>
      <c r="F1000" s="126"/>
      <c r="G1000" s="126"/>
      <c r="H1000" s="86"/>
      <c r="I1000" s="46"/>
    </row>
    <row r="1001" spans="1:9" s="47" customFormat="1" x14ac:dyDescent="0.2">
      <c r="A1001" s="131"/>
      <c r="B1001" s="129" t="s">
        <v>0</v>
      </c>
      <c r="C1001" s="15" t="s">
        <v>64</v>
      </c>
      <c r="D1001" s="130"/>
      <c r="E1001" s="121"/>
      <c r="F1001" s="90"/>
      <c r="G1001" s="90"/>
      <c r="H1001" s="86"/>
      <c r="I1001" s="46"/>
    </row>
    <row r="1002" spans="1:9" s="47" customFormat="1" x14ac:dyDescent="0.2">
      <c r="A1002" s="131"/>
      <c r="B1002" s="135" t="s">
        <v>464</v>
      </c>
      <c r="C1002" s="27" t="s">
        <v>1249</v>
      </c>
      <c r="D1002" s="130">
        <v>1</v>
      </c>
      <c r="E1002" s="121" t="s">
        <v>39</v>
      </c>
      <c r="F1002" s="327"/>
      <c r="G1002" s="327"/>
      <c r="H1002" s="86">
        <f t="shared" si="53"/>
        <v>0</v>
      </c>
      <c r="I1002" s="46"/>
    </row>
    <row r="1003" spans="1:9" s="47" customFormat="1" x14ac:dyDescent="0.2">
      <c r="A1003" s="131"/>
      <c r="B1003" s="135" t="s">
        <v>466</v>
      </c>
      <c r="C1003" s="27" t="s">
        <v>1075</v>
      </c>
      <c r="D1003" s="130">
        <v>6</v>
      </c>
      <c r="E1003" s="121" t="s">
        <v>39</v>
      </c>
      <c r="F1003" s="327"/>
      <c r="G1003" s="327"/>
      <c r="H1003" s="86">
        <f t="shared" si="53"/>
        <v>0</v>
      </c>
      <c r="I1003" s="46"/>
    </row>
    <row r="1004" spans="1:9" s="47" customFormat="1" x14ac:dyDescent="0.2">
      <c r="A1004" s="131"/>
      <c r="B1004" s="135" t="s">
        <v>1</v>
      </c>
      <c r="C1004" s="27" t="s">
        <v>113</v>
      </c>
      <c r="D1004" s="130"/>
      <c r="E1004" s="121"/>
      <c r="F1004" s="30"/>
      <c r="G1004" s="30"/>
      <c r="H1004" s="86"/>
      <c r="I1004" s="46"/>
    </row>
    <row r="1005" spans="1:9" s="47" customFormat="1" x14ac:dyDescent="0.2">
      <c r="A1005" s="131"/>
      <c r="B1005" s="135" t="s">
        <v>473</v>
      </c>
      <c r="C1005" s="27" t="s">
        <v>1250</v>
      </c>
      <c r="D1005" s="130">
        <v>1</v>
      </c>
      <c r="E1005" s="121" t="s">
        <v>39</v>
      </c>
      <c r="F1005" s="327"/>
      <c r="G1005" s="327"/>
      <c r="H1005" s="86">
        <f t="shared" si="53"/>
        <v>0</v>
      </c>
      <c r="I1005" s="46"/>
    </row>
    <row r="1006" spans="1:9" s="47" customFormat="1" x14ac:dyDescent="0.2">
      <c r="A1006" s="131"/>
      <c r="B1006" s="135" t="s">
        <v>1019</v>
      </c>
      <c r="C1006" s="27" t="s">
        <v>1251</v>
      </c>
      <c r="D1006" s="130">
        <v>1</v>
      </c>
      <c r="E1006" s="121" t="s">
        <v>39</v>
      </c>
      <c r="F1006" s="327"/>
      <c r="G1006" s="327"/>
      <c r="H1006" s="86">
        <f t="shared" si="53"/>
        <v>0</v>
      </c>
      <c r="I1006" s="46"/>
    </row>
    <row r="1007" spans="1:9" s="47" customFormat="1" x14ac:dyDescent="0.2">
      <c r="A1007" s="131"/>
      <c r="B1007" s="135" t="s">
        <v>1020</v>
      </c>
      <c r="C1007" s="27" t="s">
        <v>1252</v>
      </c>
      <c r="D1007" s="130">
        <v>1</v>
      </c>
      <c r="E1007" s="121" t="s">
        <v>39</v>
      </c>
      <c r="F1007" s="327"/>
      <c r="G1007" s="327"/>
      <c r="H1007" s="86">
        <f t="shared" si="53"/>
        <v>0</v>
      </c>
      <c r="I1007" s="46"/>
    </row>
    <row r="1008" spans="1:9" s="47" customFormat="1" x14ac:dyDescent="0.2">
      <c r="A1008" s="114"/>
      <c r="B1008" s="115">
        <v>8</v>
      </c>
      <c r="C1008" s="123" t="s">
        <v>54</v>
      </c>
      <c r="D1008" s="124"/>
      <c r="E1008" s="125"/>
      <c r="F1008" s="126"/>
      <c r="G1008" s="126"/>
      <c r="H1008" s="86"/>
      <c r="I1008" s="46"/>
    </row>
    <row r="1009" spans="1:9" s="47" customFormat="1" x14ac:dyDescent="0.2">
      <c r="A1009" s="131"/>
      <c r="B1009" s="164" t="s">
        <v>2</v>
      </c>
      <c r="C1009" s="15" t="s">
        <v>1106</v>
      </c>
      <c r="D1009" s="124"/>
      <c r="E1009" s="125"/>
      <c r="F1009" s="126"/>
      <c r="G1009" s="126"/>
      <c r="H1009" s="86"/>
      <c r="I1009" s="46"/>
    </row>
    <row r="1010" spans="1:9" s="47" customFormat="1" x14ac:dyDescent="0.2">
      <c r="A1010" s="131"/>
      <c r="B1010" s="135" t="s">
        <v>75</v>
      </c>
      <c r="C1010" s="157" t="s">
        <v>1253</v>
      </c>
      <c r="D1010" s="130">
        <v>7</v>
      </c>
      <c r="E1010" s="158" t="s">
        <v>17</v>
      </c>
      <c r="F1010" s="327"/>
      <c r="G1010" s="327"/>
      <c r="H1010" s="86">
        <f t="shared" si="53"/>
        <v>0</v>
      </c>
      <c r="I1010" s="46"/>
    </row>
    <row r="1011" spans="1:9" s="47" customFormat="1" x14ac:dyDescent="0.2">
      <c r="A1011" s="131"/>
      <c r="B1011" s="135" t="s">
        <v>76</v>
      </c>
      <c r="C1011" s="15" t="s">
        <v>1254</v>
      </c>
      <c r="D1011" s="130">
        <v>4</v>
      </c>
      <c r="E1011" s="85" t="s">
        <v>17</v>
      </c>
      <c r="F1011" s="327"/>
      <c r="G1011" s="327"/>
      <c r="H1011" s="86">
        <f t="shared" si="53"/>
        <v>0</v>
      </c>
      <c r="I1011" s="46"/>
    </row>
    <row r="1012" spans="1:9" s="47" customFormat="1" x14ac:dyDescent="0.2">
      <c r="A1012" s="131"/>
      <c r="B1012" s="135" t="s">
        <v>209</v>
      </c>
      <c r="C1012" s="15" t="s">
        <v>195</v>
      </c>
      <c r="D1012" s="130">
        <v>7</v>
      </c>
      <c r="E1012" s="158" t="s">
        <v>17</v>
      </c>
      <c r="F1012" s="327"/>
      <c r="G1012" s="327"/>
      <c r="H1012" s="86">
        <f t="shared" si="53"/>
        <v>0</v>
      </c>
      <c r="I1012" s="46"/>
    </row>
    <row r="1013" spans="1:9" s="47" customFormat="1" x14ac:dyDescent="0.2">
      <c r="A1013" s="114"/>
      <c r="B1013" s="115">
        <v>9</v>
      </c>
      <c r="C1013" s="116" t="s">
        <v>31</v>
      </c>
      <c r="D1013" s="117"/>
      <c r="E1013" s="118"/>
      <c r="F1013" s="119"/>
      <c r="G1013" s="119"/>
      <c r="H1013" s="86"/>
      <c r="I1013" s="46"/>
    </row>
    <row r="1014" spans="1:9" s="47" customFormat="1" x14ac:dyDescent="0.2">
      <c r="A1014" s="131"/>
      <c r="B1014" s="135" t="s">
        <v>36</v>
      </c>
      <c r="C1014" s="15" t="s">
        <v>1085</v>
      </c>
      <c r="D1014" s="130">
        <v>80</v>
      </c>
      <c r="E1014" s="85" t="s">
        <v>16</v>
      </c>
      <c r="F1014" s="327"/>
      <c r="G1014" s="327"/>
      <c r="H1014" s="86">
        <f t="shared" si="53"/>
        <v>0</v>
      </c>
      <c r="I1014" s="46"/>
    </row>
    <row r="1015" spans="1:9" s="47" customFormat="1" x14ac:dyDescent="0.2">
      <c r="A1015" s="131"/>
      <c r="B1015" s="135" t="s">
        <v>490</v>
      </c>
      <c r="C1015" s="15" t="s">
        <v>1255</v>
      </c>
      <c r="D1015" s="130">
        <v>900</v>
      </c>
      <c r="E1015" s="85" t="s">
        <v>16</v>
      </c>
      <c r="F1015" s="327"/>
      <c r="G1015" s="327"/>
      <c r="H1015" s="86">
        <f t="shared" si="53"/>
        <v>0</v>
      </c>
      <c r="I1015" s="46"/>
    </row>
    <row r="1016" spans="1:9" s="47" customFormat="1" x14ac:dyDescent="0.2">
      <c r="A1016" s="131"/>
      <c r="B1016" s="135" t="s">
        <v>491</v>
      </c>
      <c r="C1016" s="15" t="s">
        <v>1256</v>
      </c>
      <c r="D1016" s="130">
        <v>230</v>
      </c>
      <c r="E1016" s="85" t="s">
        <v>16</v>
      </c>
      <c r="F1016" s="327"/>
      <c r="G1016" s="327"/>
      <c r="H1016" s="86">
        <f t="shared" ref="H1016:H1019" si="54">SUM(F1016,G1016)*D1016</f>
        <v>0</v>
      </c>
      <c r="I1016" s="46"/>
    </row>
    <row r="1017" spans="1:9" s="47" customFormat="1" x14ac:dyDescent="0.2">
      <c r="A1017" s="134"/>
      <c r="B1017" s="135" t="s">
        <v>492</v>
      </c>
      <c r="C1017" s="139" t="s">
        <v>1087</v>
      </c>
      <c r="D1017" s="130">
        <v>300</v>
      </c>
      <c r="E1017" s="85" t="s">
        <v>16</v>
      </c>
      <c r="F1017" s="327"/>
      <c r="G1017" s="327"/>
      <c r="H1017" s="86">
        <f t="shared" si="54"/>
        <v>0</v>
      </c>
      <c r="I1017" s="46"/>
    </row>
    <row r="1018" spans="1:9" s="47" customFormat="1" x14ac:dyDescent="0.2">
      <c r="A1018" s="114"/>
      <c r="B1018" s="135" t="s">
        <v>493</v>
      </c>
      <c r="C1018" s="15" t="s">
        <v>1257</v>
      </c>
      <c r="D1018" s="130">
        <v>450</v>
      </c>
      <c r="E1018" s="158" t="s">
        <v>16</v>
      </c>
      <c r="F1018" s="327"/>
      <c r="G1018" s="327"/>
      <c r="H1018" s="86">
        <f t="shared" si="54"/>
        <v>0</v>
      </c>
      <c r="I1018" s="46"/>
    </row>
    <row r="1019" spans="1:9" s="47" customFormat="1" x14ac:dyDescent="0.2">
      <c r="A1019" s="91"/>
      <c r="B1019" s="135" t="s">
        <v>494</v>
      </c>
      <c r="C1019" s="15" t="s">
        <v>1258</v>
      </c>
      <c r="D1019" s="130">
        <v>40</v>
      </c>
      <c r="E1019" s="121" t="s">
        <v>16</v>
      </c>
      <c r="F1019" s="327"/>
      <c r="G1019" s="327"/>
      <c r="H1019" s="86">
        <f t="shared" si="54"/>
        <v>0</v>
      </c>
      <c r="I1019" s="46"/>
    </row>
    <row r="1020" spans="1:9" s="47" customFormat="1" x14ac:dyDescent="0.2">
      <c r="A1020" s="114"/>
      <c r="B1020" s="122">
        <v>10</v>
      </c>
      <c r="C1020" s="123" t="s">
        <v>85</v>
      </c>
      <c r="D1020" s="124"/>
      <c r="E1020" s="125"/>
      <c r="F1020" s="126"/>
      <c r="G1020" s="126"/>
      <c r="H1020" s="86"/>
      <c r="I1020" s="46"/>
    </row>
    <row r="1021" spans="1:9" s="47" customFormat="1" x14ac:dyDescent="0.2">
      <c r="A1021" s="131"/>
      <c r="B1021" s="83" t="s">
        <v>101</v>
      </c>
      <c r="C1021" s="27" t="s">
        <v>124</v>
      </c>
      <c r="D1021" s="130"/>
      <c r="E1021" s="121"/>
      <c r="F1021" s="90"/>
      <c r="G1021" s="90"/>
      <c r="H1021" s="86"/>
      <c r="I1021" s="46"/>
    </row>
    <row r="1022" spans="1:9" s="47" customFormat="1" x14ac:dyDescent="0.2">
      <c r="A1022" s="134"/>
      <c r="B1022" s="83" t="s">
        <v>497</v>
      </c>
      <c r="C1022" s="27" t="s">
        <v>1259</v>
      </c>
      <c r="D1022" s="84">
        <v>1</v>
      </c>
      <c r="E1022" s="166" t="s">
        <v>17</v>
      </c>
      <c r="F1022" s="327"/>
      <c r="G1022" s="327"/>
      <c r="H1022" s="86">
        <f t="shared" ref="H1022:H1078" si="55">SUM(F1022,G1022)*D1022</f>
        <v>0</v>
      </c>
      <c r="I1022" s="46"/>
    </row>
    <row r="1023" spans="1:9" s="47" customFormat="1" x14ac:dyDescent="0.2">
      <c r="A1023" s="131"/>
      <c r="B1023" s="83" t="s">
        <v>498</v>
      </c>
      <c r="C1023" s="27" t="s">
        <v>1262</v>
      </c>
      <c r="D1023" s="84">
        <v>1</v>
      </c>
      <c r="E1023" s="166" t="s">
        <v>17</v>
      </c>
      <c r="F1023" s="327"/>
      <c r="G1023" s="327"/>
      <c r="H1023" s="86">
        <f t="shared" si="55"/>
        <v>0</v>
      </c>
      <c r="I1023" s="46"/>
    </row>
    <row r="1024" spans="1:9" s="47" customFormat="1" x14ac:dyDescent="0.2">
      <c r="A1024" s="131"/>
      <c r="B1024" s="83" t="s">
        <v>499</v>
      </c>
      <c r="C1024" s="27" t="s">
        <v>1260</v>
      </c>
      <c r="D1024" s="130">
        <v>2</v>
      </c>
      <c r="E1024" s="121" t="s">
        <v>17</v>
      </c>
      <c r="F1024" s="327"/>
      <c r="G1024" s="327"/>
      <c r="H1024" s="86">
        <f t="shared" si="55"/>
        <v>0</v>
      </c>
      <c r="I1024" s="46"/>
    </row>
    <row r="1025" spans="1:9" s="47" customFormat="1" x14ac:dyDescent="0.2">
      <c r="A1025" s="131"/>
      <c r="B1025" s="83" t="s">
        <v>500</v>
      </c>
      <c r="C1025" s="27" t="s">
        <v>1261</v>
      </c>
      <c r="D1025" s="130">
        <v>2</v>
      </c>
      <c r="E1025" s="121" t="s">
        <v>17</v>
      </c>
      <c r="F1025" s="327"/>
      <c r="G1025" s="327"/>
      <c r="H1025" s="86">
        <f t="shared" si="55"/>
        <v>0</v>
      </c>
      <c r="I1025" s="46"/>
    </row>
    <row r="1026" spans="1:9" s="47" customFormat="1" x14ac:dyDescent="0.2">
      <c r="A1026" s="134"/>
      <c r="B1026" s="83" t="s">
        <v>501</v>
      </c>
      <c r="C1026" s="27" t="s">
        <v>1263</v>
      </c>
      <c r="D1026" s="130">
        <v>1</v>
      </c>
      <c r="E1026" s="156" t="s">
        <v>17</v>
      </c>
      <c r="F1026" s="324"/>
      <c r="G1026" s="327"/>
      <c r="H1026" s="86">
        <f t="shared" si="55"/>
        <v>0</v>
      </c>
      <c r="I1026" s="46"/>
    </row>
    <row r="1027" spans="1:9" s="47" customFormat="1" x14ac:dyDescent="0.2">
      <c r="A1027" s="134"/>
      <c r="B1027" s="83" t="s">
        <v>502</v>
      </c>
      <c r="C1027" s="27" t="s">
        <v>1119</v>
      </c>
      <c r="D1027" s="130">
        <v>1</v>
      </c>
      <c r="E1027" s="156" t="s">
        <v>17</v>
      </c>
      <c r="F1027" s="324"/>
      <c r="G1027" s="324"/>
      <c r="H1027" s="86">
        <f t="shared" si="55"/>
        <v>0</v>
      </c>
      <c r="I1027" s="46"/>
    </row>
    <row r="1028" spans="1:9" s="47" customFormat="1" x14ac:dyDescent="0.2">
      <c r="A1028" s="114"/>
      <c r="B1028" s="115">
        <v>11</v>
      </c>
      <c r="C1028" s="116" t="s">
        <v>159</v>
      </c>
      <c r="D1028" s="117"/>
      <c r="E1028" s="118"/>
      <c r="F1028" s="119"/>
      <c r="G1028" s="119"/>
      <c r="H1028" s="86"/>
      <c r="I1028" s="46"/>
    </row>
    <row r="1029" spans="1:9" s="47" customFormat="1" x14ac:dyDescent="0.2">
      <c r="A1029" s="134"/>
      <c r="B1029" s="147" t="s">
        <v>141</v>
      </c>
      <c r="C1029" s="168" t="s">
        <v>87</v>
      </c>
      <c r="D1029" s="169"/>
      <c r="E1029" s="156"/>
      <c r="F1029" s="30"/>
      <c r="G1029" s="30"/>
      <c r="H1029" s="86"/>
      <c r="I1029" s="46"/>
    </row>
    <row r="1030" spans="1:9" s="47" customFormat="1" x14ac:dyDescent="0.2">
      <c r="A1030" s="134"/>
      <c r="B1030" s="147" t="s">
        <v>142</v>
      </c>
      <c r="C1030" s="170" t="s">
        <v>1264</v>
      </c>
      <c r="D1030" s="84">
        <v>29</v>
      </c>
      <c r="E1030" s="88" t="s">
        <v>16</v>
      </c>
      <c r="F1030" s="324"/>
      <c r="G1030" s="324"/>
      <c r="H1030" s="86">
        <f t="shared" si="55"/>
        <v>0</v>
      </c>
      <c r="I1030" s="46"/>
    </row>
    <row r="1031" spans="1:9" s="47" customFormat="1" x14ac:dyDescent="0.2">
      <c r="A1031" s="134"/>
      <c r="B1031" s="147" t="s">
        <v>143</v>
      </c>
      <c r="C1031" s="170" t="s">
        <v>1265</v>
      </c>
      <c r="D1031" s="84">
        <v>11</v>
      </c>
      <c r="E1031" s="156" t="s">
        <v>39</v>
      </c>
      <c r="F1031" s="324"/>
      <c r="G1031" s="324"/>
      <c r="H1031" s="86">
        <f t="shared" si="55"/>
        <v>0</v>
      </c>
      <c r="I1031" s="46"/>
    </row>
    <row r="1032" spans="1:9" s="47" customFormat="1" x14ac:dyDescent="0.2">
      <c r="A1032" s="134"/>
      <c r="B1032" s="147" t="s">
        <v>532</v>
      </c>
      <c r="C1032" s="15" t="s">
        <v>243</v>
      </c>
      <c r="D1032" s="84">
        <v>2</v>
      </c>
      <c r="E1032" s="166" t="s">
        <v>39</v>
      </c>
      <c r="F1032" s="324"/>
      <c r="G1032" s="324"/>
      <c r="H1032" s="86">
        <f t="shared" si="55"/>
        <v>0</v>
      </c>
      <c r="I1032" s="46"/>
    </row>
    <row r="1033" spans="1:9" s="47" customFormat="1" x14ac:dyDescent="0.2">
      <c r="A1033" s="134"/>
      <c r="B1033" s="147" t="s">
        <v>538</v>
      </c>
      <c r="C1033" s="15" t="s">
        <v>244</v>
      </c>
      <c r="D1033" s="84">
        <v>1</v>
      </c>
      <c r="E1033" s="166" t="s">
        <v>39</v>
      </c>
      <c r="F1033" s="324"/>
      <c r="G1033" s="324"/>
      <c r="H1033" s="86">
        <f t="shared" si="55"/>
        <v>0</v>
      </c>
      <c r="I1033" s="46"/>
    </row>
    <row r="1034" spans="1:9" s="47" customFormat="1" x14ac:dyDescent="0.2">
      <c r="A1034" s="150"/>
      <c r="B1034" s="115">
        <v>12</v>
      </c>
      <c r="C1034" s="116" t="s">
        <v>1021</v>
      </c>
      <c r="D1034" s="152"/>
      <c r="E1034" s="171"/>
      <c r="F1034" s="154"/>
      <c r="G1034" s="154"/>
      <c r="H1034" s="86"/>
      <c r="I1034" s="46"/>
    </row>
    <row r="1035" spans="1:9" s="47" customFormat="1" x14ac:dyDescent="0.2">
      <c r="A1035" s="134"/>
      <c r="B1035" s="135" t="s">
        <v>144</v>
      </c>
      <c r="C1035" s="15" t="s">
        <v>245</v>
      </c>
      <c r="D1035" s="84"/>
      <c r="E1035" s="166"/>
      <c r="F1035" s="30"/>
      <c r="G1035" s="30"/>
      <c r="H1035" s="86"/>
      <c r="I1035" s="46"/>
    </row>
    <row r="1036" spans="1:9" s="47" customFormat="1" x14ac:dyDescent="0.2">
      <c r="A1036" s="134"/>
      <c r="B1036" s="135" t="s">
        <v>145</v>
      </c>
      <c r="C1036" s="15" t="s">
        <v>1266</v>
      </c>
      <c r="D1036" s="84">
        <v>4</v>
      </c>
      <c r="E1036" s="166" t="s">
        <v>20</v>
      </c>
      <c r="F1036" s="324"/>
      <c r="G1036" s="324"/>
      <c r="H1036" s="86">
        <f t="shared" si="55"/>
        <v>0</v>
      </c>
      <c r="I1036" s="46"/>
    </row>
    <row r="1037" spans="1:9" s="47" customFormat="1" x14ac:dyDescent="0.2">
      <c r="A1037" s="134"/>
      <c r="B1037" s="135" t="s">
        <v>146</v>
      </c>
      <c r="C1037" s="15" t="s">
        <v>1267</v>
      </c>
      <c r="D1037" s="84">
        <v>2</v>
      </c>
      <c r="E1037" s="166" t="s">
        <v>20</v>
      </c>
      <c r="F1037" s="324"/>
      <c r="G1037" s="324"/>
      <c r="H1037" s="86">
        <f t="shared" si="55"/>
        <v>0</v>
      </c>
      <c r="I1037" s="46"/>
    </row>
    <row r="1038" spans="1:9" s="47" customFormat="1" x14ac:dyDescent="0.2">
      <c r="A1038" s="134"/>
      <c r="B1038" s="135" t="s">
        <v>230</v>
      </c>
      <c r="C1038" s="15" t="s">
        <v>1268</v>
      </c>
      <c r="D1038" s="84">
        <v>3</v>
      </c>
      <c r="E1038" s="166" t="s">
        <v>20</v>
      </c>
      <c r="F1038" s="324"/>
      <c r="G1038" s="324"/>
      <c r="H1038" s="86">
        <f t="shared" si="55"/>
        <v>0</v>
      </c>
      <c r="I1038" s="46"/>
    </row>
    <row r="1039" spans="1:9" s="47" customFormat="1" x14ac:dyDescent="0.2">
      <c r="A1039" s="134"/>
      <c r="B1039" s="135" t="s">
        <v>231</v>
      </c>
      <c r="C1039" s="15" t="s">
        <v>1269</v>
      </c>
      <c r="D1039" s="84">
        <v>2</v>
      </c>
      <c r="E1039" s="166" t="s">
        <v>20</v>
      </c>
      <c r="F1039" s="324"/>
      <c r="G1039" s="324"/>
      <c r="H1039" s="86">
        <f t="shared" si="55"/>
        <v>0</v>
      </c>
      <c r="I1039" s="46"/>
    </row>
    <row r="1040" spans="1:9" s="47" customFormat="1" x14ac:dyDescent="0.2">
      <c r="A1040" s="150"/>
      <c r="B1040" s="174">
        <v>13</v>
      </c>
      <c r="C1040" s="22" t="s">
        <v>138</v>
      </c>
      <c r="D1040" s="117"/>
      <c r="E1040" s="118"/>
      <c r="F1040" s="126"/>
      <c r="G1040" s="126"/>
      <c r="H1040" s="86"/>
      <c r="I1040" s="46"/>
    </row>
    <row r="1041" spans="1:9" s="47" customFormat="1" x14ac:dyDescent="0.2">
      <c r="A1041" s="134"/>
      <c r="B1041" s="175" t="s">
        <v>147</v>
      </c>
      <c r="C1041" s="27" t="s">
        <v>1022</v>
      </c>
      <c r="D1041" s="130">
        <v>1</v>
      </c>
      <c r="E1041" s="156" t="s">
        <v>17</v>
      </c>
      <c r="F1041" s="327"/>
      <c r="G1041" s="30" t="s">
        <v>28</v>
      </c>
      <c r="H1041" s="86">
        <f t="shared" si="55"/>
        <v>0</v>
      </c>
      <c r="I1041" s="46"/>
    </row>
    <row r="1042" spans="1:9" s="47" customFormat="1" x14ac:dyDescent="0.2">
      <c r="A1042" s="176"/>
      <c r="B1042" s="175" t="s">
        <v>150</v>
      </c>
      <c r="C1042" s="27" t="s">
        <v>114</v>
      </c>
      <c r="D1042" s="130"/>
      <c r="E1042" s="166"/>
      <c r="F1042" s="90"/>
      <c r="G1042" s="30"/>
      <c r="H1042" s="86"/>
      <c r="I1042" s="46"/>
    </row>
    <row r="1043" spans="1:9" s="47" customFormat="1" x14ac:dyDescent="0.2">
      <c r="A1043" s="176"/>
      <c r="B1043" s="155" t="s">
        <v>151</v>
      </c>
      <c r="C1043" s="27" t="s">
        <v>1132</v>
      </c>
      <c r="D1043" s="130">
        <v>4</v>
      </c>
      <c r="E1043" s="156" t="s">
        <v>17</v>
      </c>
      <c r="F1043" s="327"/>
      <c r="G1043" s="30" t="s">
        <v>28</v>
      </c>
      <c r="H1043" s="86">
        <f t="shared" si="55"/>
        <v>0</v>
      </c>
      <c r="I1043" s="46"/>
    </row>
    <row r="1044" spans="1:9" s="47" customFormat="1" x14ac:dyDescent="0.2">
      <c r="A1044" s="176"/>
      <c r="B1044" s="155" t="s">
        <v>152</v>
      </c>
      <c r="C1044" s="27" t="s">
        <v>1133</v>
      </c>
      <c r="D1044" s="130">
        <v>2</v>
      </c>
      <c r="E1044" s="156" t="s">
        <v>17</v>
      </c>
      <c r="F1044" s="327"/>
      <c r="G1044" s="30" t="s">
        <v>28</v>
      </c>
      <c r="H1044" s="86">
        <f t="shared" si="55"/>
        <v>0</v>
      </c>
      <c r="I1044" s="46"/>
    </row>
    <row r="1045" spans="1:9" s="47" customFormat="1" x14ac:dyDescent="0.2">
      <c r="A1045" s="177"/>
      <c r="B1045" s="151">
        <v>14</v>
      </c>
      <c r="C1045" s="22" t="s">
        <v>6</v>
      </c>
      <c r="D1045" s="124"/>
      <c r="E1045" s="178"/>
      <c r="F1045" s="126"/>
      <c r="G1045" s="154"/>
      <c r="H1045" s="86"/>
      <c r="I1045" s="46"/>
    </row>
    <row r="1046" spans="1:9" s="47" customFormat="1" x14ac:dyDescent="0.2">
      <c r="A1046" s="177"/>
      <c r="B1046" s="155" t="s">
        <v>153</v>
      </c>
      <c r="C1046" s="139" t="s">
        <v>1270</v>
      </c>
      <c r="D1046" s="130"/>
      <c r="E1046" s="178"/>
      <c r="F1046" s="126"/>
      <c r="G1046" s="154"/>
      <c r="H1046" s="86"/>
      <c r="I1046" s="46"/>
    </row>
    <row r="1047" spans="1:9" s="47" customFormat="1" x14ac:dyDescent="0.2">
      <c r="A1047" s="177"/>
      <c r="B1047" s="155" t="s">
        <v>154</v>
      </c>
      <c r="C1047" s="139" t="s">
        <v>1271</v>
      </c>
      <c r="D1047" s="130">
        <v>1</v>
      </c>
      <c r="E1047" s="156" t="s">
        <v>39</v>
      </c>
      <c r="F1047" s="327"/>
      <c r="G1047" s="324"/>
      <c r="H1047" s="86">
        <f t="shared" si="55"/>
        <v>0</v>
      </c>
      <c r="I1047" s="46"/>
    </row>
    <row r="1048" spans="1:9" s="47" customFormat="1" x14ac:dyDescent="0.2">
      <c r="A1048" s="177"/>
      <c r="B1048" s="155" t="s">
        <v>155</v>
      </c>
      <c r="C1048" s="139" t="s">
        <v>1272</v>
      </c>
      <c r="D1048" s="130">
        <v>1</v>
      </c>
      <c r="E1048" s="156" t="s">
        <v>39</v>
      </c>
      <c r="F1048" s="327"/>
      <c r="G1048" s="324"/>
      <c r="H1048" s="86">
        <f t="shared" si="55"/>
        <v>0</v>
      </c>
      <c r="I1048" s="46"/>
    </row>
    <row r="1049" spans="1:9" s="47" customFormat="1" x14ac:dyDescent="0.2">
      <c r="A1049" s="176"/>
      <c r="B1049" s="155" t="s">
        <v>156</v>
      </c>
      <c r="C1049" s="139" t="s">
        <v>133</v>
      </c>
      <c r="D1049" s="169"/>
      <c r="E1049" s="156"/>
      <c r="F1049" s="179"/>
      <c r="G1049" s="179"/>
      <c r="H1049" s="86"/>
      <c r="I1049" s="46"/>
    </row>
    <row r="1050" spans="1:9" s="47" customFormat="1" x14ac:dyDescent="0.2">
      <c r="A1050" s="176"/>
      <c r="B1050" s="147" t="s">
        <v>233</v>
      </c>
      <c r="C1050" s="15" t="s">
        <v>1134</v>
      </c>
      <c r="D1050" s="130">
        <v>13</v>
      </c>
      <c r="E1050" s="156" t="s">
        <v>17</v>
      </c>
      <c r="F1050" s="324"/>
      <c r="G1050" s="30" t="s">
        <v>28</v>
      </c>
      <c r="H1050" s="86">
        <f t="shared" si="55"/>
        <v>0</v>
      </c>
      <c r="I1050" s="46"/>
    </row>
    <row r="1051" spans="1:9" s="47" customFormat="1" x14ac:dyDescent="0.2">
      <c r="A1051" s="176"/>
      <c r="B1051" s="147" t="s">
        <v>234</v>
      </c>
      <c r="C1051" s="139" t="s">
        <v>1135</v>
      </c>
      <c r="D1051" s="130">
        <v>5</v>
      </c>
      <c r="E1051" s="156" t="s">
        <v>17</v>
      </c>
      <c r="F1051" s="324"/>
      <c r="G1051" s="30" t="s">
        <v>28</v>
      </c>
      <c r="H1051" s="86">
        <f t="shared" si="55"/>
        <v>0</v>
      </c>
      <c r="I1051" s="46"/>
    </row>
    <row r="1052" spans="1:9" s="47" customFormat="1" x14ac:dyDescent="0.2">
      <c r="A1052" s="176"/>
      <c r="B1052" s="155" t="s">
        <v>563</v>
      </c>
      <c r="C1052" s="139" t="s">
        <v>1023</v>
      </c>
      <c r="D1052" s="130">
        <v>5</v>
      </c>
      <c r="E1052" s="121" t="s">
        <v>16</v>
      </c>
      <c r="F1052" s="324"/>
      <c r="G1052" s="324"/>
      <c r="H1052" s="86">
        <f t="shared" si="55"/>
        <v>0</v>
      </c>
      <c r="I1052" s="46"/>
    </row>
    <row r="1053" spans="1:9" s="47" customFormat="1" x14ac:dyDescent="0.2">
      <c r="A1053" s="176"/>
      <c r="B1053" s="155" t="s">
        <v>564</v>
      </c>
      <c r="C1053" s="139" t="s">
        <v>1273</v>
      </c>
      <c r="D1053" s="130">
        <v>6</v>
      </c>
      <c r="E1053" s="121" t="s">
        <v>16</v>
      </c>
      <c r="F1053" s="324"/>
      <c r="G1053" s="324"/>
      <c r="H1053" s="86">
        <f t="shared" si="55"/>
        <v>0</v>
      </c>
      <c r="I1053" s="46"/>
    </row>
    <row r="1054" spans="1:9" s="47" customFormat="1" x14ac:dyDescent="0.2">
      <c r="A1054" s="176"/>
      <c r="B1054" s="155" t="s">
        <v>565</v>
      </c>
      <c r="C1054" s="27" t="s">
        <v>181</v>
      </c>
      <c r="D1054" s="130">
        <v>1</v>
      </c>
      <c r="E1054" s="156" t="s">
        <v>39</v>
      </c>
      <c r="F1054" s="30" t="s">
        <v>28</v>
      </c>
      <c r="G1054" s="324"/>
      <c r="H1054" s="86">
        <f t="shared" si="55"/>
        <v>0</v>
      </c>
      <c r="I1054" s="46"/>
    </row>
    <row r="1055" spans="1:9" s="47" customFormat="1" x14ac:dyDescent="0.2">
      <c r="A1055" s="177"/>
      <c r="B1055" s="122">
        <v>15</v>
      </c>
      <c r="C1055" s="123" t="s">
        <v>55</v>
      </c>
      <c r="D1055" s="124"/>
      <c r="E1055" s="125"/>
      <c r="F1055" s="126"/>
      <c r="G1055" s="126"/>
      <c r="H1055" s="86"/>
      <c r="I1055" s="46"/>
    </row>
    <row r="1056" spans="1:9" s="47" customFormat="1" x14ac:dyDescent="0.2">
      <c r="A1056" s="176"/>
      <c r="B1056" s="83" t="s">
        <v>139</v>
      </c>
      <c r="C1056" s="15" t="s">
        <v>56</v>
      </c>
      <c r="D1056" s="130">
        <v>900</v>
      </c>
      <c r="E1056" s="121" t="s">
        <v>16</v>
      </c>
      <c r="F1056" s="327"/>
      <c r="G1056" s="327"/>
      <c r="H1056" s="86">
        <f t="shared" si="55"/>
        <v>0</v>
      </c>
      <c r="I1056" s="46"/>
    </row>
    <row r="1057" spans="1:9" s="47" customFormat="1" x14ac:dyDescent="0.2">
      <c r="A1057" s="180"/>
      <c r="B1057" s="83" t="s">
        <v>140</v>
      </c>
      <c r="C1057" s="132" t="s">
        <v>57</v>
      </c>
      <c r="D1057" s="130">
        <v>900</v>
      </c>
      <c r="E1057" s="85" t="s">
        <v>16</v>
      </c>
      <c r="F1057" s="327"/>
      <c r="G1057" s="327"/>
      <c r="H1057" s="86">
        <f t="shared" si="55"/>
        <v>0</v>
      </c>
      <c r="I1057" s="46"/>
    </row>
    <row r="1058" spans="1:9" s="47" customFormat="1" x14ac:dyDescent="0.2">
      <c r="A1058" s="181"/>
      <c r="B1058" s="182" t="s">
        <v>19</v>
      </c>
      <c r="C1058" s="183" t="s">
        <v>59</v>
      </c>
      <c r="D1058" s="184"/>
      <c r="E1058" s="185"/>
      <c r="F1058" s="186"/>
      <c r="G1058" s="186"/>
      <c r="H1058" s="301"/>
      <c r="I1058" s="46"/>
    </row>
    <row r="1059" spans="1:9" s="47" customFormat="1" x14ac:dyDescent="0.2">
      <c r="A1059" s="114"/>
      <c r="B1059" s="115">
        <v>1</v>
      </c>
      <c r="C1059" s="22" t="s">
        <v>60</v>
      </c>
      <c r="D1059" s="117"/>
      <c r="E1059" s="118"/>
      <c r="F1059" s="119"/>
      <c r="G1059" s="119"/>
      <c r="H1059" s="86"/>
      <c r="I1059" s="46"/>
    </row>
    <row r="1060" spans="1:9" s="47" customFormat="1" x14ac:dyDescent="0.2">
      <c r="A1060" s="131"/>
      <c r="B1060" s="135" t="s">
        <v>7</v>
      </c>
      <c r="C1060" s="140" t="s">
        <v>115</v>
      </c>
      <c r="D1060" s="130">
        <v>11</v>
      </c>
      <c r="E1060" s="158" t="s">
        <v>17</v>
      </c>
      <c r="F1060" s="327"/>
      <c r="G1060" s="327"/>
      <c r="H1060" s="86">
        <f t="shared" si="55"/>
        <v>0</v>
      </c>
      <c r="I1060" s="46"/>
    </row>
    <row r="1061" spans="1:9" s="47" customFormat="1" x14ac:dyDescent="0.2">
      <c r="A1061" s="131"/>
      <c r="B1061" s="135" t="s">
        <v>22</v>
      </c>
      <c r="C1061" s="15" t="s">
        <v>576</v>
      </c>
      <c r="D1061" s="130">
        <v>1</v>
      </c>
      <c r="E1061" s="88" t="s">
        <v>17</v>
      </c>
      <c r="F1061" s="324"/>
      <c r="G1061" s="324"/>
      <c r="H1061" s="86">
        <f t="shared" si="55"/>
        <v>0</v>
      </c>
      <c r="I1061" s="46"/>
    </row>
    <row r="1062" spans="1:9" s="47" customFormat="1" x14ac:dyDescent="0.2">
      <c r="A1062" s="131"/>
      <c r="B1062" s="135" t="s">
        <v>23</v>
      </c>
      <c r="C1062" s="15" t="s">
        <v>129</v>
      </c>
      <c r="D1062" s="130">
        <v>1</v>
      </c>
      <c r="E1062" s="188" t="s">
        <v>17</v>
      </c>
      <c r="F1062" s="324"/>
      <c r="G1062" s="324"/>
      <c r="H1062" s="86">
        <f t="shared" si="55"/>
        <v>0</v>
      </c>
      <c r="I1062" s="46"/>
    </row>
    <row r="1063" spans="1:9" s="47" customFormat="1" x14ac:dyDescent="0.2">
      <c r="A1063" s="131"/>
      <c r="B1063" s="135" t="s">
        <v>24</v>
      </c>
      <c r="C1063" s="189" t="s">
        <v>107</v>
      </c>
      <c r="D1063" s="130">
        <v>12</v>
      </c>
      <c r="E1063" s="158" t="s">
        <v>17</v>
      </c>
      <c r="F1063" s="327"/>
      <c r="G1063" s="327"/>
      <c r="H1063" s="86">
        <f t="shared" si="55"/>
        <v>0</v>
      </c>
      <c r="I1063" s="46"/>
    </row>
    <row r="1064" spans="1:9" s="47" customFormat="1" x14ac:dyDescent="0.2">
      <c r="A1064" s="131"/>
      <c r="B1064" s="135" t="s">
        <v>125</v>
      </c>
      <c r="C1064" s="189" t="s">
        <v>91</v>
      </c>
      <c r="D1064" s="130">
        <v>3</v>
      </c>
      <c r="E1064" s="158" t="s">
        <v>17</v>
      </c>
      <c r="F1064" s="327"/>
      <c r="G1064" s="327"/>
      <c r="H1064" s="86">
        <f t="shared" si="55"/>
        <v>0</v>
      </c>
      <c r="I1064" s="46"/>
    </row>
    <row r="1065" spans="1:9" s="47" customFormat="1" x14ac:dyDescent="0.2">
      <c r="A1065" s="131"/>
      <c r="B1065" s="135" t="s">
        <v>66</v>
      </c>
      <c r="C1065" s="189" t="s">
        <v>89</v>
      </c>
      <c r="D1065" s="130">
        <v>1</v>
      </c>
      <c r="E1065" s="158" t="s">
        <v>17</v>
      </c>
      <c r="F1065" s="327"/>
      <c r="G1065" s="327"/>
      <c r="H1065" s="86">
        <f t="shared" si="55"/>
        <v>0</v>
      </c>
      <c r="I1065" s="46"/>
    </row>
    <row r="1066" spans="1:9" s="47" customFormat="1" x14ac:dyDescent="0.2">
      <c r="A1066" s="131"/>
      <c r="B1066" s="135" t="s">
        <v>78</v>
      </c>
      <c r="C1066" s="161" t="s">
        <v>102</v>
      </c>
      <c r="D1066" s="130">
        <v>12</v>
      </c>
      <c r="E1066" s="191" t="s">
        <v>17</v>
      </c>
      <c r="F1066" s="327"/>
      <c r="G1066" s="327"/>
      <c r="H1066" s="86">
        <f t="shared" si="55"/>
        <v>0</v>
      </c>
      <c r="I1066" s="46"/>
    </row>
    <row r="1067" spans="1:9" s="47" customFormat="1" x14ac:dyDescent="0.2">
      <c r="A1067" s="131"/>
      <c r="B1067" s="135" t="s">
        <v>79</v>
      </c>
      <c r="C1067" s="161" t="s">
        <v>121</v>
      </c>
      <c r="D1067" s="130">
        <v>1</v>
      </c>
      <c r="E1067" s="191" t="s">
        <v>17</v>
      </c>
      <c r="F1067" s="327"/>
      <c r="G1067" s="327"/>
      <c r="H1067" s="86">
        <f t="shared" si="55"/>
        <v>0</v>
      </c>
      <c r="I1067" s="46"/>
    </row>
    <row r="1068" spans="1:9" s="47" customFormat="1" x14ac:dyDescent="0.2">
      <c r="A1068" s="131"/>
      <c r="B1068" s="135" t="s">
        <v>80</v>
      </c>
      <c r="C1068" s="161" t="s">
        <v>109</v>
      </c>
      <c r="D1068" s="130">
        <v>12</v>
      </c>
      <c r="E1068" s="191" t="s">
        <v>17</v>
      </c>
      <c r="F1068" s="327"/>
      <c r="G1068" s="327"/>
      <c r="H1068" s="86">
        <f t="shared" si="55"/>
        <v>0</v>
      </c>
      <c r="I1068" s="46"/>
    </row>
    <row r="1069" spans="1:9" s="47" customFormat="1" x14ac:dyDescent="0.2">
      <c r="A1069" s="131"/>
      <c r="B1069" s="135" t="s">
        <v>81</v>
      </c>
      <c r="C1069" s="161" t="s">
        <v>77</v>
      </c>
      <c r="D1069" s="130">
        <v>7</v>
      </c>
      <c r="E1069" s="191" t="s">
        <v>17</v>
      </c>
      <c r="F1069" s="327"/>
      <c r="G1069" s="327"/>
      <c r="H1069" s="86">
        <f t="shared" si="55"/>
        <v>0</v>
      </c>
      <c r="I1069" s="46"/>
    </row>
    <row r="1070" spans="1:9" s="47" customFormat="1" x14ac:dyDescent="0.2">
      <c r="A1070" s="131"/>
      <c r="B1070" s="135" t="s">
        <v>83</v>
      </c>
      <c r="C1070" s="161" t="s">
        <v>134</v>
      </c>
      <c r="D1070" s="130">
        <v>12</v>
      </c>
      <c r="E1070" s="191" t="s">
        <v>17</v>
      </c>
      <c r="F1070" s="327"/>
      <c r="G1070" s="327"/>
      <c r="H1070" s="86">
        <f t="shared" si="55"/>
        <v>0</v>
      </c>
      <c r="I1070" s="46"/>
    </row>
    <row r="1071" spans="1:9" s="47" customFormat="1" x14ac:dyDescent="0.2">
      <c r="A1071" s="131"/>
      <c r="B1071" s="135" t="s">
        <v>84</v>
      </c>
      <c r="C1071" s="161" t="s">
        <v>182</v>
      </c>
      <c r="D1071" s="130">
        <v>2</v>
      </c>
      <c r="E1071" s="145" t="s">
        <v>17</v>
      </c>
      <c r="F1071" s="327"/>
      <c r="G1071" s="327"/>
      <c r="H1071" s="86">
        <f t="shared" si="55"/>
        <v>0</v>
      </c>
      <c r="I1071" s="46"/>
    </row>
    <row r="1072" spans="1:9" s="47" customFormat="1" x14ac:dyDescent="0.2">
      <c r="A1072" s="131"/>
      <c r="B1072" s="135" t="s">
        <v>86</v>
      </c>
      <c r="C1072" s="140" t="s">
        <v>183</v>
      </c>
      <c r="D1072" s="130">
        <v>3</v>
      </c>
      <c r="E1072" s="133" t="s">
        <v>17</v>
      </c>
      <c r="F1072" s="327"/>
      <c r="G1072" s="327"/>
      <c r="H1072" s="86">
        <f t="shared" si="55"/>
        <v>0</v>
      </c>
      <c r="I1072" s="46"/>
    </row>
    <row r="1073" spans="1:9" s="47" customFormat="1" x14ac:dyDescent="0.2">
      <c r="A1073" s="131"/>
      <c r="B1073" s="135" t="s">
        <v>126</v>
      </c>
      <c r="C1073" s="140" t="s">
        <v>184</v>
      </c>
      <c r="D1073" s="130">
        <v>1</v>
      </c>
      <c r="E1073" s="133" t="s">
        <v>17</v>
      </c>
      <c r="F1073" s="327"/>
      <c r="G1073" s="327"/>
      <c r="H1073" s="86">
        <f t="shared" si="55"/>
        <v>0</v>
      </c>
      <c r="I1073" s="46"/>
    </row>
    <row r="1074" spans="1:9" s="47" customFormat="1" x14ac:dyDescent="0.2">
      <c r="A1074" s="131"/>
      <c r="B1074" s="135" t="s">
        <v>93</v>
      </c>
      <c r="C1074" s="161" t="s">
        <v>185</v>
      </c>
      <c r="D1074" s="130">
        <v>2</v>
      </c>
      <c r="E1074" s="145" t="s">
        <v>17</v>
      </c>
      <c r="F1074" s="327"/>
      <c r="G1074" s="327"/>
      <c r="H1074" s="86">
        <f t="shared" si="55"/>
        <v>0</v>
      </c>
      <c r="I1074" s="46"/>
    </row>
    <row r="1075" spans="1:9" s="47" customFormat="1" x14ac:dyDescent="0.2">
      <c r="A1075" s="131"/>
      <c r="B1075" s="135" t="s">
        <v>127</v>
      </c>
      <c r="C1075" s="161" t="s">
        <v>82</v>
      </c>
      <c r="D1075" s="130"/>
      <c r="E1075" s="158"/>
      <c r="F1075" s="90"/>
      <c r="G1075" s="90"/>
      <c r="H1075" s="86"/>
      <c r="I1075" s="46"/>
    </row>
    <row r="1076" spans="1:9" s="47" customFormat="1" x14ac:dyDescent="0.2">
      <c r="A1076" s="131"/>
      <c r="B1076" s="135" t="s">
        <v>1024</v>
      </c>
      <c r="C1076" s="192" t="s">
        <v>1137</v>
      </c>
      <c r="D1076" s="130">
        <v>1</v>
      </c>
      <c r="E1076" s="158" t="s">
        <v>17</v>
      </c>
      <c r="F1076" s="327"/>
      <c r="G1076" s="327"/>
      <c r="H1076" s="86">
        <f t="shared" si="55"/>
        <v>0</v>
      </c>
      <c r="I1076" s="46"/>
    </row>
    <row r="1077" spans="1:9" s="47" customFormat="1" x14ac:dyDescent="0.2">
      <c r="A1077" s="131"/>
      <c r="B1077" s="135" t="s">
        <v>1025</v>
      </c>
      <c r="C1077" s="192" t="s">
        <v>1274</v>
      </c>
      <c r="D1077" s="130">
        <v>1</v>
      </c>
      <c r="E1077" s="158" t="s">
        <v>17</v>
      </c>
      <c r="F1077" s="327"/>
      <c r="G1077" s="327"/>
      <c r="H1077" s="86">
        <f t="shared" si="55"/>
        <v>0</v>
      </c>
      <c r="I1077" s="46"/>
    </row>
    <row r="1078" spans="1:9" s="47" customFormat="1" x14ac:dyDescent="0.2">
      <c r="A1078" s="131"/>
      <c r="B1078" s="135" t="s">
        <v>1026</v>
      </c>
      <c r="C1078" s="192" t="s">
        <v>1275</v>
      </c>
      <c r="D1078" s="130">
        <v>4</v>
      </c>
      <c r="E1078" s="158" t="s">
        <v>17</v>
      </c>
      <c r="F1078" s="327"/>
      <c r="G1078" s="327"/>
      <c r="H1078" s="86">
        <f t="shared" si="55"/>
        <v>0</v>
      </c>
      <c r="I1078" s="46"/>
    </row>
    <row r="1079" spans="1:9" s="47" customFormat="1" x14ac:dyDescent="0.2">
      <c r="A1079" s="131"/>
      <c r="B1079" s="135" t="s">
        <v>1027</v>
      </c>
      <c r="C1079" s="192" t="s">
        <v>1276</v>
      </c>
      <c r="D1079" s="130">
        <v>2</v>
      </c>
      <c r="E1079" s="158" t="s">
        <v>17</v>
      </c>
      <c r="F1079" s="327"/>
      <c r="G1079" s="327"/>
      <c r="H1079" s="86">
        <f t="shared" ref="H1079:H1081" si="56">SUM(F1079,G1079)*D1079</f>
        <v>0</v>
      </c>
      <c r="I1079" s="46"/>
    </row>
    <row r="1080" spans="1:9" s="47" customFormat="1" x14ac:dyDescent="0.2">
      <c r="A1080" s="131"/>
      <c r="B1080" s="135" t="s">
        <v>1028</v>
      </c>
      <c r="C1080" s="192" t="s">
        <v>1277</v>
      </c>
      <c r="D1080" s="130">
        <v>1</v>
      </c>
      <c r="E1080" s="158" t="s">
        <v>17</v>
      </c>
      <c r="F1080" s="327"/>
      <c r="G1080" s="327"/>
      <c r="H1080" s="86">
        <f t="shared" si="56"/>
        <v>0</v>
      </c>
      <c r="I1080" s="46"/>
    </row>
    <row r="1081" spans="1:9" s="47" customFormat="1" x14ac:dyDescent="0.2">
      <c r="A1081" s="131"/>
      <c r="B1081" s="135" t="s">
        <v>1029</v>
      </c>
      <c r="C1081" s="192" t="s">
        <v>1278</v>
      </c>
      <c r="D1081" s="130">
        <v>1</v>
      </c>
      <c r="E1081" s="158" t="s">
        <v>17</v>
      </c>
      <c r="F1081" s="327"/>
      <c r="G1081" s="327"/>
      <c r="H1081" s="86">
        <f t="shared" si="56"/>
        <v>0</v>
      </c>
      <c r="I1081" s="46"/>
    </row>
    <row r="1082" spans="1:9" s="47" customFormat="1" x14ac:dyDescent="0.2">
      <c r="A1082" s="114"/>
      <c r="B1082" s="115">
        <v>2</v>
      </c>
      <c r="C1082" s="22" t="s">
        <v>61</v>
      </c>
      <c r="D1082" s="124"/>
      <c r="E1082" s="118"/>
      <c r="F1082" s="126"/>
      <c r="G1082" s="126"/>
      <c r="H1082" s="86"/>
      <c r="I1082" s="46"/>
    </row>
    <row r="1083" spans="1:9" s="47" customFormat="1" x14ac:dyDescent="0.2">
      <c r="A1083" s="131"/>
      <c r="B1083" s="135" t="s">
        <v>21</v>
      </c>
      <c r="C1083" s="143" t="s">
        <v>116</v>
      </c>
      <c r="D1083" s="130">
        <v>13</v>
      </c>
      <c r="E1083" s="191" t="s">
        <v>17</v>
      </c>
      <c r="F1083" s="327"/>
      <c r="G1083" s="327"/>
      <c r="H1083" s="86">
        <f t="shared" ref="H1083:H1142" si="57">SUM(F1083,G1083)*D1083</f>
        <v>0</v>
      </c>
      <c r="I1083" s="46"/>
    </row>
    <row r="1084" spans="1:9" s="47" customFormat="1" x14ac:dyDescent="0.2">
      <c r="A1084" s="131"/>
      <c r="B1084" s="135" t="s">
        <v>25</v>
      </c>
      <c r="C1084" s="143" t="s">
        <v>104</v>
      </c>
      <c r="D1084" s="130">
        <v>1</v>
      </c>
      <c r="E1084" s="145" t="s">
        <v>17</v>
      </c>
      <c r="F1084" s="327"/>
      <c r="G1084" s="327"/>
      <c r="H1084" s="86">
        <f t="shared" si="57"/>
        <v>0</v>
      </c>
      <c r="I1084" s="46"/>
    </row>
    <row r="1085" spans="1:9" s="47" customFormat="1" x14ac:dyDescent="0.2">
      <c r="A1085" s="131"/>
      <c r="B1085" s="135" t="s">
        <v>29</v>
      </c>
      <c r="C1085" s="193" t="s">
        <v>130</v>
      </c>
      <c r="D1085" s="130">
        <v>1</v>
      </c>
      <c r="E1085" s="145" t="s">
        <v>17</v>
      </c>
      <c r="F1085" s="327"/>
      <c r="G1085" s="327"/>
      <c r="H1085" s="86">
        <f t="shared" si="57"/>
        <v>0</v>
      </c>
      <c r="I1085" s="46"/>
    </row>
    <row r="1086" spans="1:9" s="47" customFormat="1" x14ac:dyDescent="0.2">
      <c r="A1086" s="131"/>
      <c r="B1086" s="135" t="s">
        <v>63</v>
      </c>
      <c r="C1086" s="193" t="s">
        <v>1030</v>
      </c>
      <c r="D1086" s="130">
        <v>11</v>
      </c>
      <c r="E1086" s="145" t="s">
        <v>17</v>
      </c>
      <c r="F1086" s="327"/>
      <c r="G1086" s="327"/>
      <c r="H1086" s="86">
        <f t="shared" si="57"/>
        <v>0</v>
      </c>
      <c r="I1086" s="46"/>
    </row>
    <row r="1087" spans="1:9" s="47" customFormat="1" x14ac:dyDescent="0.2">
      <c r="A1087" s="194"/>
      <c r="B1087" s="122">
        <v>3</v>
      </c>
      <c r="C1087" s="116" t="s">
        <v>67</v>
      </c>
      <c r="D1087" s="117"/>
      <c r="E1087" s="195"/>
      <c r="F1087" s="119"/>
      <c r="G1087" s="119"/>
      <c r="H1087" s="86"/>
      <c r="I1087" s="46"/>
    </row>
    <row r="1088" spans="1:9" s="47" customFormat="1" x14ac:dyDescent="0.2">
      <c r="A1088" s="196"/>
      <c r="B1088" s="197" t="s">
        <v>32</v>
      </c>
      <c r="C1088" s="157" t="s">
        <v>250</v>
      </c>
      <c r="D1088" s="198"/>
      <c r="E1088" s="199"/>
      <c r="F1088" s="200"/>
      <c r="G1088" s="200"/>
      <c r="H1088" s="86"/>
      <c r="I1088" s="46"/>
    </row>
    <row r="1089" spans="1:9" s="47" customFormat="1" x14ac:dyDescent="0.2">
      <c r="A1089" s="196"/>
      <c r="B1089" s="197" t="s">
        <v>274</v>
      </c>
      <c r="C1089" s="157" t="s">
        <v>251</v>
      </c>
      <c r="D1089" s="198">
        <v>30</v>
      </c>
      <c r="E1089" s="199" t="s">
        <v>20</v>
      </c>
      <c r="F1089" s="328"/>
      <c r="G1089" s="328"/>
      <c r="H1089" s="86">
        <f t="shared" si="57"/>
        <v>0</v>
      </c>
      <c r="I1089" s="46"/>
    </row>
    <row r="1090" spans="1:9" s="47" customFormat="1" x14ac:dyDescent="0.2">
      <c r="A1090" s="196"/>
      <c r="B1090" s="197" t="s">
        <v>276</v>
      </c>
      <c r="C1090" s="157" t="s">
        <v>252</v>
      </c>
      <c r="D1090" s="198">
        <v>42</v>
      </c>
      <c r="E1090" s="199" t="s">
        <v>20</v>
      </c>
      <c r="F1090" s="328"/>
      <c r="G1090" s="328"/>
      <c r="H1090" s="86">
        <f t="shared" si="57"/>
        <v>0</v>
      </c>
      <c r="I1090" s="46"/>
    </row>
    <row r="1091" spans="1:9" s="47" customFormat="1" x14ac:dyDescent="0.2">
      <c r="A1091" s="196"/>
      <c r="B1091" s="197" t="s">
        <v>278</v>
      </c>
      <c r="C1091" s="157" t="s">
        <v>253</v>
      </c>
      <c r="D1091" s="198">
        <v>39</v>
      </c>
      <c r="E1091" s="199" t="s">
        <v>20</v>
      </c>
      <c r="F1091" s="328"/>
      <c r="G1091" s="328"/>
      <c r="H1091" s="86">
        <f t="shared" si="57"/>
        <v>0</v>
      </c>
      <c r="I1091" s="46"/>
    </row>
    <row r="1092" spans="1:9" s="47" customFormat="1" x14ac:dyDescent="0.2">
      <c r="A1092" s="196"/>
      <c r="B1092" s="197" t="s">
        <v>69</v>
      </c>
      <c r="C1092" s="132" t="s">
        <v>254</v>
      </c>
      <c r="D1092" s="198"/>
      <c r="E1092" s="16"/>
      <c r="F1092" s="200"/>
      <c r="G1092" s="200"/>
      <c r="H1092" s="86"/>
      <c r="I1092" s="46"/>
    </row>
    <row r="1093" spans="1:9" s="47" customFormat="1" x14ac:dyDescent="0.2">
      <c r="A1093" s="196"/>
      <c r="B1093" s="197" t="s">
        <v>282</v>
      </c>
      <c r="C1093" s="132" t="s">
        <v>251</v>
      </c>
      <c r="D1093" s="198">
        <v>7</v>
      </c>
      <c r="E1093" s="145" t="s">
        <v>17</v>
      </c>
      <c r="F1093" s="328"/>
      <c r="G1093" s="328"/>
      <c r="H1093" s="86">
        <f t="shared" si="57"/>
        <v>0</v>
      </c>
      <c r="I1093" s="46"/>
    </row>
    <row r="1094" spans="1:9" s="47" customFormat="1" x14ac:dyDescent="0.2">
      <c r="A1094" s="196"/>
      <c r="B1094" s="197" t="s">
        <v>283</v>
      </c>
      <c r="C1094" s="132" t="s">
        <v>252</v>
      </c>
      <c r="D1094" s="198">
        <v>20</v>
      </c>
      <c r="E1094" s="145" t="s">
        <v>17</v>
      </c>
      <c r="F1094" s="328"/>
      <c r="G1094" s="328"/>
      <c r="H1094" s="86">
        <f t="shared" si="57"/>
        <v>0</v>
      </c>
      <c r="I1094" s="46"/>
    </row>
    <row r="1095" spans="1:9" s="47" customFormat="1" x14ac:dyDescent="0.2">
      <c r="A1095" s="196"/>
      <c r="B1095" s="197" t="s">
        <v>284</v>
      </c>
      <c r="C1095" s="132" t="s">
        <v>253</v>
      </c>
      <c r="D1095" s="198">
        <v>17</v>
      </c>
      <c r="E1095" s="145" t="s">
        <v>17</v>
      </c>
      <c r="F1095" s="328"/>
      <c r="G1095" s="328"/>
      <c r="H1095" s="86">
        <f t="shared" si="57"/>
        <v>0</v>
      </c>
      <c r="I1095" s="46"/>
    </row>
    <row r="1096" spans="1:9" s="47" customFormat="1" x14ac:dyDescent="0.2">
      <c r="A1096" s="196"/>
      <c r="B1096" s="197" t="s">
        <v>285</v>
      </c>
      <c r="C1096" s="132" t="s">
        <v>256</v>
      </c>
      <c r="D1096" s="198"/>
      <c r="E1096" s="16"/>
      <c r="F1096" s="200"/>
      <c r="G1096" s="200"/>
      <c r="H1096" s="86"/>
      <c r="I1096" s="46"/>
    </row>
    <row r="1097" spans="1:9" s="47" customFormat="1" x14ac:dyDescent="0.2">
      <c r="A1097" s="196"/>
      <c r="B1097" s="197" t="s">
        <v>287</v>
      </c>
      <c r="C1097" s="132" t="s">
        <v>257</v>
      </c>
      <c r="D1097" s="198">
        <v>8</v>
      </c>
      <c r="E1097" s="145" t="s">
        <v>17</v>
      </c>
      <c r="F1097" s="328"/>
      <c r="G1097" s="328"/>
      <c r="H1097" s="86">
        <f t="shared" si="57"/>
        <v>0</v>
      </c>
      <c r="I1097" s="46"/>
    </row>
    <row r="1098" spans="1:9" s="47" customFormat="1" x14ac:dyDescent="0.2">
      <c r="A1098" s="196"/>
      <c r="B1098" s="197" t="s">
        <v>288</v>
      </c>
      <c r="C1098" s="132" t="s">
        <v>258</v>
      </c>
      <c r="D1098" s="198"/>
      <c r="E1098" s="16"/>
      <c r="F1098" s="200"/>
      <c r="G1098" s="200"/>
      <c r="H1098" s="86"/>
      <c r="I1098" s="46"/>
    </row>
    <row r="1099" spans="1:9" s="47" customFormat="1" x14ac:dyDescent="0.2">
      <c r="A1099" s="196"/>
      <c r="B1099" s="197" t="s">
        <v>290</v>
      </c>
      <c r="C1099" s="132" t="s">
        <v>251</v>
      </c>
      <c r="D1099" s="198">
        <v>1</v>
      </c>
      <c r="E1099" s="145" t="s">
        <v>17</v>
      </c>
      <c r="F1099" s="328"/>
      <c r="G1099" s="328"/>
      <c r="H1099" s="86">
        <f t="shared" si="57"/>
        <v>0</v>
      </c>
      <c r="I1099" s="46"/>
    </row>
    <row r="1100" spans="1:9" s="47" customFormat="1" x14ac:dyDescent="0.2">
      <c r="A1100" s="196"/>
      <c r="B1100" s="197" t="s">
        <v>292</v>
      </c>
      <c r="C1100" s="132" t="s">
        <v>252</v>
      </c>
      <c r="D1100" s="198">
        <v>6</v>
      </c>
      <c r="E1100" s="145" t="s">
        <v>17</v>
      </c>
      <c r="F1100" s="328"/>
      <c r="G1100" s="328"/>
      <c r="H1100" s="86">
        <f t="shared" si="57"/>
        <v>0</v>
      </c>
      <c r="I1100" s="46"/>
    </row>
    <row r="1101" spans="1:9" s="47" customFormat="1" x14ac:dyDescent="0.2">
      <c r="A1101" s="196"/>
      <c r="B1101" s="197" t="s">
        <v>294</v>
      </c>
      <c r="C1101" s="132" t="s">
        <v>253</v>
      </c>
      <c r="D1101" s="198">
        <v>14</v>
      </c>
      <c r="E1101" s="145" t="s">
        <v>17</v>
      </c>
      <c r="F1101" s="328"/>
      <c r="G1101" s="328"/>
      <c r="H1101" s="86">
        <f t="shared" si="57"/>
        <v>0</v>
      </c>
      <c r="I1101" s="46"/>
    </row>
    <row r="1102" spans="1:9" s="47" customFormat="1" x14ac:dyDescent="0.2">
      <c r="A1102" s="196"/>
      <c r="B1102" s="197" t="s">
        <v>298</v>
      </c>
      <c r="C1102" s="132" t="s">
        <v>259</v>
      </c>
      <c r="D1102" s="198"/>
      <c r="E1102" s="16"/>
      <c r="F1102" s="200"/>
      <c r="G1102" s="200"/>
      <c r="H1102" s="86"/>
      <c r="I1102" s="46"/>
    </row>
    <row r="1103" spans="1:9" s="47" customFormat="1" x14ac:dyDescent="0.2">
      <c r="A1103" s="196"/>
      <c r="B1103" s="197" t="s">
        <v>300</v>
      </c>
      <c r="C1103" s="132" t="s">
        <v>257</v>
      </c>
      <c r="D1103" s="198">
        <v>10</v>
      </c>
      <c r="E1103" s="145" t="s">
        <v>17</v>
      </c>
      <c r="F1103" s="328"/>
      <c r="G1103" s="328"/>
      <c r="H1103" s="86">
        <f t="shared" si="57"/>
        <v>0</v>
      </c>
      <c r="I1103" s="46"/>
    </row>
    <row r="1104" spans="1:9" s="47" customFormat="1" x14ac:dyDescent="0.2">
      <c r="A1104" s="196"/>
      <c r="B1104" s="197" t="s">
        <v>301</v>
      </c>
      <c r="C1104" s="132" t="s">
        <v>261</v>
      </c>
      <c r="D1104" s="198"/>
      <c r="E1104" s="16"/>
      <c r="F1104" s="200"/>
      <c r="G1104" s="200"/>
      <c r="H1104" s="86"/>
      <c r="I1104" s="46"/>
    </row>
    <row r="1105" spans="1:9" s="47" customFormat="1" x14ac:dyDescent="0.2">
      <c r="A1105" s="196"/>
      <c r="B1105" s="197" t="s">
        <v>305</v>
      </c>
      <c r="C1105" s="132" t="s">
        <v>262</v>
      </c>
      <c r="D1105" s="198">
        <v>1</v>
      </c>
      <c r="E1105" s="145" t="s">
        <v>17</v>
      </c>
      <c r="F1105" s="328"/>
      <c r="G1105" s="328"/>
      <c r="H1105" s="86">
        <f t="shared" si="57"/>
        <v>0</v>
      </c>
      <c r="I1105" s="46"/>
    </row>
    <row r="1106" spans="1:9" s="47" customFormat="1" x14ac:dyDescent="0.2">
      <c r="A1106" s="196"/>
      <c r="B1106" s="197" t="s">
        <v>600</v>
      </c>
      <c r="C1106" s="132" t="s">
        <v>263</v>
      </c>
      <c r="D1106" s="198">
        <v>6</v>
      </c>
      <c r="E1106" s="145" t="s">
        <v>17</v>
      </c>
      <c r="F1106" s="328"/>
      <c r="G1106" s="328"/>
      <c r="H1106" s="86">
        <f t="shared" si="57"/>
        <v>0</v>
      </c>
      <c r="I1106" s="46"/>
    </row>
    <row r="1107" spans="1:9" s="47" customFormat="1" x14ac:dyDescent="0.2">
      <c r="A1107" s="196"/>
      <c r="B1107" s="197" t="s">
        <v>601</v>
      </c>
      <c r="C1107" s="132" t="s">
        <v>264</v>
      </c>
      <c r="D1107" s="198">
        <v>8</v>
      </c>
      <c r="E1107" s="145" t="s">
        <v>17</v>
      </c>
      <c r="F1107" s="328"/>
      <c r="G1107" s="328"/>
      <c r="H1107" s="86">
        <f t="shared" si="57"/>
        <v>0</v>
      </c>
      <c r="I1107" s="46"/>
    </row>
    <row r="1108" spans="1:9" s="47" customFormat="1" x14ac:dyDescent="0.2">
      <c r="A1108" s="196"/>
      <c r="B1108" s="197" t="s">
        <v>303</v>
      </c>
      <c r="C1108" s="27" t="s">
        <v>265</v>
      </c>
      <c r="D1108" s="198"/>
      <c r="E1108" s="16"/>
      <c r="F1108" s="200"/>
      <c r="G1108" s="200"/>
      <c r="H1108" s="86"/>
      <c r="I1108" s="46"/>
    </row>
    <row r="1109" spans="1:9" s="47" customFormat="1" x14ac:dyDescent="0.2">
      <c r="A1109" s="196"/>
      <c r="B1109" s="197" t="s">
        <v>306</v>
      </c>
      <c r="C1109" s="27" t="s">
        <v>266</v>
      </c>
      <c r="D1109" s="198">
        <v>14</v>
      </c>
      <c r="E1109" s="145" t="s">
        <v>17</v>
      </c>
      <c r="F1109" s="328"/>
      <c r="G1109" s="328"/>
      <c r="H1109" s="86">
        <f t="shared" si="57"/>
        <v>0</v>
      </c>
      <c r="I1109" s="46"/>
    </row>
    <row r="1110" spans="1:9" s="47" customFormat="1" x14ac:dyDescent="0.2">
      <c r="A1110" s="196"/>
      <c r="B1110" s="197" t="s">
        <v>307</v>
      </c>
      <c r="C1110" s="27" t="s">
        <v>267</v>
      </c>
      <c r="D1110" s="198">
        <v>52</v>
      </c>
      <c r="E1110" s="145" t="s">
        <v>17</v>
      </c>
      <c r="F1110" s="328"/>
      <c r="G1110" s="328"/>
      <c r="H1110" s="86">
        <f t="shared" si="57"/>
        <v>0</v>
      </c>
      <c r="I1110" s="46"/>
    </row>
    <row r="1111" spans="1:9" s="47" customFormat="1" x14ac:dyDescent="0.2">
      <c r="A1111" s="196"/>
      <c r="B1111" s="197" t="s">
        <v>309</v>
      </c>
      <c r="C1111" s="143" t="s">
        <v>268</v>
      </c>
      <c r="D1111" s="198">
        <v>7</v>
      </c>
      <c r="E1111" s="145" t="s">
        <v>17</v>
      </c>
      <c r="F1111" s="328"/>
      <c r="G1111" s="328"/>
      <c r="H1111" s="86">
        <f t="shared" si="57"/>
        <v>0</v>
      </c>
      <c r="I1111" s="46"/>
    </row>
    <row r="1112" spans="1:9" s="47" customFormat="1" x14ac:dyDescent="0.2">
      <c r="A1112" s="196"/>
      <c r="B1112" s="197" t="s">
        <v>312</v>
      </c>
      <c r="C1112" s="143" t="s">
        <v>269</v>
      </c>
      <c r="D1112" s="198">
        <v>13</v>
      </c>
      <c r="E1112" s="145" t="s">
        <v>17</v>
      </c>
      <c r="F1112" s="328"/>
      <c r="G1112" s="328"/>
      <c r="H1112" s="86">
        <f t="shared" si="57"/>
        <v>0</v>
      </c>
      <c r="I1112" s="46"/>
    </row>
    <row r="1113" spans="1:9" s="47" customFormat="1" x14ac:dyDescent="0.2">
      <c r="A1113" s="196"/>
      <c r="B1113" s="197" t="s">
        <v>313</v>
      </c>
      <c r="C1113" s="143" t="s">
        <v>270</v>
      </c>
      <c r="D1113" s="198">
        <v>15</v>
      </c>
      <c r="E1113" s="145" t="s">
        <v>17</v>
      </c>
      <c r="F1113" s="328"/>
      <c r="G1113" s="328"/>
      <c r="H1113" s="86">
        <f t="shared" si="57"/>
        <v>0</v>
      </c>
      <c r="I1113" s="46"/>
    </row>
    <row r="1114" spans="1:9" s="47" customFormat="1" x14ac:dyDescent="0.2">
      <c r="A1114" s="196"/>
      <c r="B1114" s="197" t="s">
        <v>314</v>
      </c>
      <c r="C1114" s="132" t="s">
        <v>271</v>
      </c>
      <c r="D1114" s="198">
        <v>1</v>
      </c>
      <c r="E1114" s="145" t="s">
        <v>17</v>
      </c>
      <c r="F1114" s="328"/>
      <c r="G1114" s="328"/>
      <c r="H1114" s="86">
        <f t="shared" si="57"/>
        <v>0</v>
      </c>
      <c r="I1114" s="46"/>
    </row>
    <row r="1115" spans="1:9" s="47" customFormat="1" x14ac:dyDescent="0.2">
      <c r="A1115" s="196"/>
      <c r="B1115" s="197" t="s">
        <v>315</v>
      </c>
      <c r="C1115" s="132" t="s">
        <v>272</v>
      </c>
      <c r="D1115" s="198">
        <v>11</v>
      </c>
      <c r="E1115" s="145" t="s">
        <v>17</v>
      </c>
      <c r="F1115" s="328"/>
      <c r="G1115" s="328"/>
      <c r="H1115" s="86">
        <f t="shared" si="57"/>
        <v>0</v>
      </c>
      <c r="I1115" s="46"/>
    </row>
    <row r="1116" spans="1:9" s="47" customFormat="1" x14ac:dyDescent="0.2">
      <c r="A1116" s="196"/>
      <c r="B1116" s="115">
        <v>4</v>
      </c>
      <c r="C1116" s="116" t="s">
        <v>1309</v>
      </c>
      <c r="D1116" s="203"/>
      <c r="E1116" s="172"/>
      <c r="F1116" s="204"/>
      <c r="G1116" s="204"/>
      <c r="H1116" s="86"/>
      <c r="I1116" s="46"/>
    </row>
    <row r="1117" spans="1:9" s="47" customFormat="1" x14ac:dyDescent="0.2">
      <c r="A1117" s="196"/>
      <c r="B1117" s="135" t="s">
        <v>33</v>
      </c>
      <c r="C1117" s="132" t="s">
        <v>273</v>
      </c>
      <c r="D1117" s="205"/>
      <c r="E1117" s="145"/>
      <c r="F1117" s="200"/>
      <c r="G1117" s="200"/>
      <c r="H1117" s="86"/>
      <c r="I1117" s="46"/>
    </row>
    <row r="1118" spans="1:9" s="47" customFormat="1" x14ac:dyDescent="0.2">
      <c r="A1118" s="196"/>
      <c r="B1118" s="135" t="s">
        <v>317</v>
      </c>
      <c r="C1118" s="27" t="s">
        <v>275</v>
      </c>
      <c r="D1118" s="205">
        <v>21</v>
      </c>
      <c r="E1118" s="145" t="s">
        <v>20</v>
      </c>
      <c r="F1118" s="328"/>
      <c r="G1118" s="328"/>
      <c r="H1118" s="86">
        <f t="shared" si="57"/>
        <v>0</v>
      </c>
      <c r="I1118" s="46"/>
    </row>
    <row r="1119" spans="1:9" s="47" customFormat="1" x14ac:dyDescent="0.2">
      <c r="A1119" s="196"/>
      <c r="B1119" s="135" t="s">
        <v>318</v>
      </c>
      <c r="C1119" s="139" t="s">
        <v>277</v>
      </c>
      <c r="D1119" s="205">
        <v>15</v>
      </c>
      <c r="E1119" s="145" t="s">
        <v>20</v>
      </c>
      <c r="F1119" s="328"/>
      <c r="G1119" s="328"/>
      <c r="H1119" s="86">
        <f t="shared" si="57"/>
        <v>0</v>
      </c>
      <c r="I1119" s="46"/>
    </row>
    <row r="1120" spans="1:9" s="47" customFormat="1" x14ac:dyDescent="0.2">
      <c r="A1120" s="196"/>
      <c r="B1120" s="135" t="s">
        <v>319</v>
      </c>
      <c r="C1120" s="139" t="s">
        <v>279</v>
      </c>
      <c r="D1120" s="205">
        <v>21</v>
      </c>
      <c r="E1120" s="145" t="s">
        <v>20</v>
      </c>
      <c r="F1120" s="328"/>
      <c r="G1120" s="328"/>
      <c r="H1120" s="86">
        <f t="shared" si="57"/>
        <v>0</v>
      </c>
      <c r="I1120" s="46"/>
    </row>
    <row r="1121" spans="1:9" s="47" customFormat="1" x14ac:dyDescent="0.2">
      <c r="A1121" s="196"/>
      <c r="B1121" s="135" t="s">
        <v>320</v>
      </c>
      <c r="C1121" s="139" t="s">
        <v>280</v>
      </c>
      <c r="D1121" s="205">
        <v>39</v>
      </c>
      <c r="E1121" s="145" t="s">
        <v>20</v>
      </c>
      <c r="F1121" s="328"/>
      <c r="G1121" s="328"/>
      <c r="H1121" s="86">
        <f t="shared" si="57"/>
        <v>0</v>
      </c>
      <c r="I1121" s="46"/>
    </row>
    <row r="1122" spans="1:9" s="47" customFormat="1" x14ac:dyDescent="0.2">
      <c r="A1122" s="196"/>
      <c r="B1122" s="135" t="s">
        <v>74</v>
      </c>
      <c r="C1122" s="139" t="s">
        <v>281</v>
      </c>
      <c r="D1122" s="205"/>
      <c r="E1122" s="145"/>
      <c r="F1122" s="200"/>
      <c r="G1122" s="200"/>
      <c r="H1122" s="86"/>
      <c r="I1122" s="46"/>
    </row>
    <row r="1123" spans="1:9" s="47" customFormat="1" x14ac:dyDescent="0.2">
      <c r="A1123" s="196"/>
      <c r="B1123" s="135" t="s">
        <v>321</v>
      </c>
      <c r="C1123" s="139" t="s">
        <v>275</v>
      </c>
      <c r="D1123" s="205">
        <v>32</v>
      </c>
      <c r="E1123" s="145" t="s">
        <v>17</v>
      </c>
      <c r="F1123" s="328"/>
      <c r="G1123" s="328"/>
      <c r="H1123" s="86">
        <f t="shared" si="57"/>
        <v>0</v>
      </c>
      <c r="I1123" s="46"/>
    </row>
    <row r="1124" spans="1:9" s="47" customFormat="1" x14ac:dyDescent="0.2">
      <c r="A1124" s="196"/>
      <c r="B1124" s="135" t="s">
        <v>322</v>
      </c>
      <c r="C1124" s="139" t="s">
        <v>277</v>
      </c>
      <c r="D1124" s="205">
        <v>2</v>
      </c>
      <c r="E1124" s="145" t="s">
        <v>17</v>
      </c>
      <c r="F1124" s="328"/>
      <c r="G1124" s="328"/>
      <c r="H1124" s="86">
        <f t="shared" si="57"/>
        <v>0</v>
      </c>
      <c r="I1124" s="46"/>
    </row>
    <row r="1125" spans="1:9" s="47" customFormat="1" x14ac:dyDescent="0.2">
      <c r="A1125" s="196"/>
      <c r="B1125" s="135" t="s">
        <v>323</v>
      </c>
      <c r="C1125" s="139" t="s">
        <v>279</v>
      </c>
      <c r="D1125" s="205">
        <v>9</v>
      </c>
      <c r="E1125" s="145" t="s">
        <v>17</v>
      </c>
      <c r="F1125" s="328"/>
      <c r="G1125" s="328"/>
      <c r="H1125" s="86">
        <f t="shared" si="57"/>
        <v>0</v>
      </c>
      <c r="I1125" s="46"/>
    </row>
    <row r="1126" spans="1:9" s="47" customFormat="1" x14ac:dyDescent="0.2">
      <c r="A1126" s="196"/>
      <c r="B1126" s="135" t="s">
        <v>324</v>
      </c>
      <c r="C1126" s="139" t="s">
        <v>280</v>
      </c>
      <c r="D1126" s="205">
        <v>13</v>
      </c>
      <c r="E1126" s="145" t="s">
        <v>17</v>
      </c>
      <c r="F1126" s="328"/>
      <c r="G1126" s="328"/>
      <c r="H1126" s="86">
        <f t="shared" si="57"/>
        <v>0</v>
      </c>
      <c r="I1126" s="46"/>
    </row>
    <row r="1127" spans="1:9" s="47" customFormat="1" x14ac:dyDescent="0.2">
      <c r="A1127" s="194"/>
      <c r="B1127" s="135" t="s">
        <v>325</v>
      </c>
      <c r="C1127" s="139" t="s">
        <v>286</v>
      </c>
      <c r="D1127" s="205"/>
      <c r="E1127" s="145"/>
      <c r="F1127" s="200"/>
      <c r="G1127" s="200"/>
      <c r="H1127" s="86"/>
      <c r="I1127" s="46"/>
    </row>
    <row r="1128" spans="1:9" s="47" customFormat="1" x14ac:dyDescent="0.2">
      <c r="A1128" s="196"/>
      <c r="B1128" s="135" t="s">
        <v>326</v>
      </c>
      <c r="C1128" s="139" t="s">
        <v>275</v>
      </c>
      <c r="D1128" s="205">
        <v>4</v>
      </c>
      <c r="E1128" s="145" t="s">
        <v>17</v>
      </c>
      <c r="F1128" s="328"/>
      <c r="G1128" s="328"/>
      <c r="H1128" s="86">
        <f t="shared" si="57"/>
        <v>0</v>
      </c>
      <c r="I1128" s="46"/>
    </row>
    <row r="1129" spans="1:9" s="47" customFormat="1" x14ac:dyDescent="0.2">
      <c r="A1129" s="196"/>
      <c r="B1129" s="135" t="s">
        <v>327</v>
      </c>
      <c r="C1129" s="139" t="s">
        <v>277</v>
      </c>
      <c r="D1129" s="205">
        <v>3</v>
      </c>
      <c r="E1129" s="145" t="s">
        <v>17</v>
      </c>
      <c r="F1129" s="328"/>
      <c r="G1129" s="328"/>
      <c r="H1129" s="86">
        <f t="shared" si="57"/>
        <v>0</v>
      </c>
      <c r="I1129" s="46"/>
    </row>
    <row r="1130" spans="1:9" s="47" customFormat="1" x14ac:dyDescent="0.2">
      <c r="A1130" s="196"/>
      <c r="B1130" s="135" t="s">
        <v>328</v>
      </c>
      <c r="C1130" s="139" t="s">
        <v>280</v>
      </c>
      <c r="D1130" s="205">
        <v>15</v>
      </c>
      <c r="E1130" s="145" t="s">
        <v>17</v>
      </c>
      <c r="F1130" s="328"/>
      <c r="G1130" s="328"/>
      <c r="H1130" s="86">
        <f t="shared" si="57"/>
        <v>0</v>
      </c>
      <c r="I1130" s="46"/>
    </row>
    <row r="1131" spans="1:9" s="47" customFormat="1" x14ac:dyDescent="0.2">
      <c r="A1131" s="196"/>
      <c r="B1131" s="135" t="s">
        <v>329</v>
      </c>
      <c r="C1131" s="139" t="s">
        <v>289</v>
      </c>
      <c r="D1131" s="205"/>
      <c r="E1131" s="145"/>
      <c r="F1131" s="200"/>
      <c r="G1131" s="200"/>
      <c r="H1131" s="86"/>
      <c r="I1131" s="46"/>
    </row>
    <row r="1132" spans="1:9" s="47" customFormat="1" x14ac:dyDescent="0.2">
      <c r="A1132" s="196"/>
      <c r="B1132" s="135" t="s">
        <v>330</v>
      </c>
      <c r="C1132" s="139" t="s">
        <v>291</v>
      </c>
      <c r="D1132" s="205">
        <v>1</v>
      </c>
      <c r="E1132" s="145" t="s">
        <v>17</v>
      </c>
      <c r="F1132" s="328"/>
      <c r="G1132" s="328"/>
      <c r="H1132" s="86">
        <f t="shared" si="57"/>
        <v>0</v>
      </c>
      <c r="I1132" s="46"/>
    </row>
    <row r="1133" spans="1:9" s="47" customFormat="1" x14ac:dyDescent="0.2">
      <c r="A1133" s="196"/>
      <c r="B1133" s="135" t="s">
        <v>331</v>
      </c>
      <c r="C1133" s="139" t="s">
        <v>295</v>
      </c>
      <c r="D1133" s="205">
        <v>4</v>
      </c>
      <c r="E1133" s="145" t="s">
        <v>17</v>
      </c>
      <c r="F1133" s="328"/>
      <c r="G1133" s="328"/>
      <c r="H1133" s="86">
        <f t="shared" si="57"/>
        <v>0</v>
      </c>
      <c r="I1133" s="46"/>
    </row>
    <row r="1134" spans="1:9" s="47" customFormat="1" x14ac:dyDescent="0.2">
      <c r="A1134" s="196"/>
      <c r="B1134" s="135" t="s">
        <v>332</v>
      </c>
      <c r="C1134" s="139" t="s">
        <v>296</v>
      </c>
      <c r="D1134" s="205">
        <v>1</v>
      </c>
      <c r="E1134" s="145" t="s">
        <v>17</v>
      </c>
      <c r="F1134" s="328"/>
      <c r="G1134" s="328"/>
      <c r="H1134" s="86">
        <f t="shared" si="57"/>
        <v>0</v>
      </c>
      <c r="I1134" s="46"/>
    </row>
    <row r="1135" spans="1:9" s="47" customFormat="1" x14ac:dyDescent="0.2">
      <c r="A1135" s="196"/>
      <c r="B1135" s="135" t="s">
        <v>333</v>
      </c>
      <c r="C1135" s="139" t="s">
        <v>297</v>
      </c>
      <c r="D1135" s="205">
        <v>15</v>
      </c>
      <c r="E1135" s="145" t="s">
        <v>17</v>
      </c>
      <c r="F1135" s="328"/>
      <c r="G1135" s="328"/>
      <c r="H1135" s="86">
        <f t="shared" si="57"/>
        <v>0</v>
      </c>
      <c r="I1135" s="46"/>
    </row>
    <row r="1136" spans="1:9" s="47" customFormat="1" x14ac:dyDescent="0.2">
      <c r="A1136" s="196"/>
      <c r="B1136" s="135" t="s">
        <v>335</v>
      </c>
      <c r="C1136" s="139" t="s">
        <v>299</v>
      </c>
      <c r="D1136" s="205"/>
      <c r="E1136" s="145"/>
      <c r="F1136" s="200"/>
      <c r="G1136" s="200"/>
      <c r="H1136" s="86"/>
      <c r="I1136" s="46"/>
    </row>
    <row r="1137" spans="1:9" s="47" customFormat="1" x14ac:dyDescent="0.2">
      <c r="A1137" s="196"/>
      <c r="B1137" s="135" t="s">
        <v>336</v>
      </c>
      <c r="C1137" s="139" t="s">
        <v>1311</v>
      </c>
      <c r="D1137" s="205">
        <v>12</v>
      </c>
      <c r="E1137" s="145" t="s">
        <v>17</v>
      </c>
      <c r="F1137" s="328"/>
      <c r="G1137" s="328"/>
      <c r="H1137" s="86">
        <f t="shared" si="57"/>
        <v>0</v>
      </c>
      <c r="I1137" s="46"/>
    </row>
    <row r="1138" spans="1:9" s="47" customFormat="1" x14ac:dyDescent="0.2">
      <c r="A1138" s="196"/>
      <c r="B1138" s="135" t="s">
        <v>337</v>
      </c>
      <c r="C1138" s="139" t="s">
        <v>296</v>
      </c>
      <c r="D1138" s="205">
        <v>4</v>
      </c>
      <c r="E1138" s="145" t="s">
        <v>17</v>
      </c>
      <c r="F1138" s="328"/>
      <c r="G1138" s="328"/>
      <c r="H1138" s="86">
        <f t="shared" si="57"/>
        <v>0</v>
      </c>
      <c r="I1138" s="46"/>
    </row>
    <row r="1139" spans="1:9" s="47" customFormat="1" x14ac:dyDescent="0.2">
      <c r="A1139" s="196"/>
      <c r="B1139" s="135" t="s">
        <v>338</v>
      </c>
      <c r="C1139" s="139" t="s">
        <v>1312</v>
      </c>
      <c r="D1139" s="205"/>
      <c r="E1139" s="145"/>
      <c r="F1139" s="200"/>
      <c r="G1139" s="200"/>
      <c r="H1139" s="86"/>
      <c r="I1139" s="46"/>
    </row>
    <row r="1140" spans="1:9" s="47" customFormat="1" x14ac:dyDescent="0.2">
      <c r="A1140" s="196"/>
      <c r="B1140" s="135" t="s">
        <v>1313</v>
      </c>
      <c r="C1140" s="139" t="s">
        <v>293</v>
      </c>
      <c r="D1140" s="205">
        <v>10</v>
      </c>
      <c r="E1140" s="145" t="s">
        <v>17</v>
      </c>
      <c r="F1140" s="328"/>
      <c r="G1140" s="328"/>
      <c r="H1140" s="86">
        <f t="shared" si="57"/>
        <v>0</v>
      </c>
      <c r="I1140" s="46"/>
    </row>
    <row r="1141" spans="1:9" s="47" customFormat="1" x14ac:dyDescent="0.2">
      <c r="A1141" s="196"/>
      <c r="B1141" s="206" t="s">
        <v>339</v>
      </c>
      <c r="C1141" s="132" t="s">
        <v>302</v>
      </c>
      <c r="D1141" s="198">
        <v>1</v>
      </c>
      <c r="E1141" s="145" t="s">
        <v>17</v>
      </c>
      <c r="F1141" s="328"/>
      <c r="G1141" s="328"/>
      <c r="H1141" s="86">
        <f t="shared" si="57"/>
        <v>0</v>
      </c>
      <c r="I1141" s="46"/>
    </row>
    <row r="1142" spans="1:9" s="47" customFormat="1" x14ac:dyDescent="0.2">
      <c r="A1142" s="196"/>
      <c r="B1142" s="206" t="s">
        <v>385</v>
      </c>
      <c r="C1142" s="132" t="s">
        <v>304</v>
      </c>
      <c r="D1142" s="198">
        <v>7</v>
      </c>
      <c r="E1142" s="145" t="s">
        <v>17</v>
      </c>
      <c r="F1142" s="328"/>
      <c r="G1142" s="328"/>
      <c r="H1142" s="86">
        <f t="shared" si="57"/>
        <v>0</v>
      </c>
      <c r="I1142" s="46"/>
    </row>
    <row r="1143" spans="1:9" s="47" customFormat="1" x14ac:dyDescent="0.2">
      <c r="A1143" s="229"/>
      <c r="B1143" s="230"/>
      <c r="C1143" s="231" t="s">
        <v>157</v>
      </c>
      <c r="D1143" s="232"/>
      <c r="E1143" s="302"/>
      <c r="F1143" s="234">
        <f>SUMPRODUCT(D950:D1142,F950:F1142)</f>
        <v>0</v>
      </c>
      <c r="G1143" s="234">
        <f>SUMPRODUCT(D950:D1142,G950:G1142)</f>
        <v>0</v>
      </c>
      <c r="H1143" s="303">
        <f>SUM(H950:H1142)</f>
        <v>0</v>
      </c>
      <c r="I1143" s="59"/>
    </row>
    <row r="1144" spans="1:9" s="47" customFormat="1" x14ac:dyDescent="0.2">
      <c r="A1144" s="181"/>
      <c r="B1144" s="182" t="s">
        <v>27</v>
      </c>
      <c r="C1144" s="183" t="s">
        <v>1033</v>
      </c>
      <c r="D1144" s="214"/>
      <c r="E1144" s="215"/>
      <c r="F1144" s="216"/>
      <c r="G1144" s="216"/>
      <c r="H1144" s="217"/>
      <c r="I1144" s="46"/>
    </row>
    <row r="1145" spans="1:9" s="47" customFormat="1" x14ac:dyDescent="0.2">
      <c r="A1145" s="128"/>
      <c r="B1145" s="122">
        <v>1</v>
      </c>
      <c r="C1145" s="218" t="s">
        <v>1034</v>
      </c>
      <c r="D1145" s="130"/>
      <c r="E1145" s="133"/>
      <c r="F1145" s="90"/>
      <c r="G1145" s="90"/>
      <c r="H1145" s="138"/>
      <c r="I1145" s="46"/>
    </row>
    <row r="1146" spans="1:9" s="47" customFormat="1" x14ac:dyDescent="0.2">
      <c r="A1146" s="304"/>
      <c r="B1146" s="219" t="s">
        <v>7</v>
      </c>
      <c r="C1146" s="27" t="s">
        <v>1035</v>
      </c>
      <c r="D1146" s="130"/>
      <c r="E1146" s="133"/>
      <c r="F1146" s="90"/>
      <c r="G1146" s="90"/>
      <c r="H1146" s="138"/>
      <c r="I1146" s="46"/>
    </row>
    <row r="1147" spans="1:9" s="47" customFormat="1" ht="25.5" x14ac:dyDescent="0.2">
      <c r="A1147" s="304"/>
      <c r="B1147" s="219" t="s">
        <v>342</v>
      </c>
      <c r="C1147" s="27" t="s">
        <v>343</v>
      </c>
      <c r="D1147" s="130">
        <v>2</v>
      </c>
      <c r="E1147" s="133" t="s">
        <v>17</v>
      </c>
      <c r="F1147" s="324"/>
      <c r="G1147" s="324"/>
      <c r="H1147" s="162">
        <f t="shared" ref="H1147:H1186" si="58">SUM(F1147,G1147)*D1147</f>
        <v>0</v>
      </c>
      <c r="I1147" s="46"/>
    </row>
    <row r="1148" spans="1:9" s="47" customFormat="1" ht="51" x14ac:dyDescent="0.2">
      <c r="A1148" s="304"/>
      <c r="B1148" s="219" t="s">
        <v>344</v>
      </c>
      <c r="C1148" s="27" t="s">
        <v>1036</v>
      </c>
      <c r="D1148" s="130">
        <v>1</v>
      </c>
      <c r="E1148" s="133" t="s">
        <v>17</v>
      </c>
      <c r="F1148" s="327"/>
      <c r="G1148" s="327"/>
      <c r="H1148" s="162">
        <f t="shared" si="58"/>
        <v>0</v>
      </c>
      <c r="I1148" s="46"/>
    </row>
    <row r="1149" spans="1:9" s="47" customFormat="1" x14ac:dyDescent="0.2">
      <c r="A1149" s="304"/>
      <c r="B1149" s="219" t="s">
        <v>346</v>
      </c>
      <c r="C1149" s="27" t="s">
        <v>1037</v>
      </c>
      <c r="D1149" s="130">
        <v>3</v>
      </c>
      <c r="E1149" s="133" t="s">
        <v>17</v>
      </c>
      <c r="F1149" s="324"/>
      <c r="G1149" s="324"/>
      <c r="H1149" s="162">
        <f t="shared" si="58"/>
        <v>0</v>
      </c>
      <c r="I1149" s="46"/>
    </row>
    <row r="1150" spans="1:9" s="47" customFormat="1" x14ac:dyDescent="0.2">
      <c r="A1150" s="304"/>
      <c r="B1150" s="219" t="s">
        <v>22</v>
      </c>
      <c r="C1150" s="27" t="s">
        <v>1038</v>
      </c>
      <c r="D1150" s="130"/>
      <c r="E1150" s="133"/>
      <c r="F1150" s="90"/>
      <c r="G1150" s="90"/>
      <c r="H1150" s="162"/>
      <c r="I1150" s="46"/>
    </row>
    <row r="1151" spans="1:9" s="47" customFormat="1" ht="51" x14ac:dyDescent="0.2">
      <c r="A1151" s="304"/>
      <c r="B1151" s="219" t="s">
        <v>353</v>
      </c>
      <c r="C1151" s="27" t="s">
        <v>1039</v>
      </c>
      <c r="D1151" s="130">
        <v>1</v>
      </c>
      <c r="E1151" s="133" t="s">
        <v>17</v>
      </c>
      <c r="F1151" s="327"/>
      <c r="G1151" s="327"/>
      <c r="H1151" s="162">
        <f t="shared" si="58"/>
        <v>0</v>
      </c>
      <c r="I1151" s="46"/>
    </row>
    <row r="1152" spans="1:9" s="47" customFormat="1" x14ac:dyDescent="0.2">
      <c r="A1152" s="304"/>
      <c r="B1152" s="219" t="s">
        <v>355</v>
      </c>
      <c r="C1152" s="27" t="s">
        <v>1040</v>
      </c>
      <c r="D1152" s="130">
        <v>2</v>
      </c>
      <c r="E1152" s="133" t="s">
        <v>17</v>
      </c>
      <c r="F1152" s="324"/>
      <c r="G1152" s="324"/>
      <c r="H1152" s="162">
        <f t="shared" si="58"/>
        <v>0</v>
      </c>
      <c r="I1152" s="46"/>
    </row>
    <row r="1153" spans="1:9" s="47" customFormat="1" x14ac:dyDescent="0.2">
      <c r="A1153" s="304"/>
      <c r="B1153" s="219" t="s">
        <v>357</v>
      </c>
      <c r="C1153" s="27" t="s">
        <v>1041</v>
      </c>
      <c r="D1153" s="130">
        <v>3</v>
      </c>
      <c r="E1153" s="133" t="s">
        <v>17</v>
      </c>
      <c r="F1153" s="324"/>
      <c r="G1153" s="324"/>
      <c r="H1153" s="162">
        <f t="shared" si="58"/>
        <v>0</v>
      </c>
      <c r="I1153" s="46"/>
    </row>
    <row r="1154" spans="1:9" s="47" customFormat="1" ht="25.5" x14ac:dyDescent="0.2">
      <c r="A1154" s="304"/>
      <c r="B1154" s="219" t="s">
        <v>359</v>
      </c>
      <c r="C1154" s="27" t="s">
        <v>682</v>
      </c>
      <c r="D1154" s="130">
        <v>31</v>
      </c>
      <c r="E1154" s="133" t="s">
        <v>17</v>
      </c>
      <c r="F1154" s="324"/>
      <c r="G1154" s="324"/>
      <c r="H1154" s="162">
        <f t="shared" si="58"/>
        <v>0</v>
      </c>
      <c r="I1154" s="46"/>
    </row>
    <row r="1155" spans="1:9" s="47" customFormat="1" ht="25.5" x14ac:dyDescent="0.2">
      <c r="A1155" s="304"/>
      <c r="B1155" s="219" t="s">
        <v>361</v>
      </c>
      <c r="C1155" s="27" t="s">
        <v>364</v>
      </c>
      <c r="D1155" s="130">
        <v>5</v>
      </c>
      <c r="E1155" s="133" t="s">
        <v>17</v>
      </c>
      <c r="F1155" s="324"/>
      <c r="G1155" s="324"/>
      <c r="H1155" s="162">
        <f t="shared" si="58"/>
        <v>0</v>
      </c>
      <c r="I1155" s="46"/>
    </row>
    <row r="1156" spans="1:9" s="47" customFormat="1" x14ac:dyDescent="0.2">
      <c r="A1156" s="304"/>
      <c r="B1156" s="220">
        <v>2</v>
      </c>
      <c r="C1156" s="218" t="s">
        <v>1042</v>
      </c>
      <c r="D1156" s="130"/>
      <c r="E1156" s="133"/>
      <c r="F1156" s="90"/>
      <c r="G1156" s="90"/>
      <c r="H1156" s="162"/>
      <c r="I1156" s="46"/>
    </row>
    <row r="1157" spans="1:9" s="47" customFormat="1" ht="25.5" x14ac:dyDescent="0.2">
      <c r="A1157" s="176"/>
      <c r="B1157" s="305" t="s">
        <v>21</v>
      </c>
      <c r="C1157" s="139" t="s">
        <v>368</v>
      </c>
      <c r="D1157" s="136">
        <v>65</v>
      </c>
      <c r="E1157" s="145" t="s">
        <v>20</v>
      </c>
      <c r="F1157" s="324"/>
      <c r="G1157" s="324"/>
      <c r="H1157" s="162">
        <f t="shared" si="58"/>
        <v>0</v>
      </c>
      <c r="I1157" s="46"/>
    </row>
    <row r="1158" spans="1:9" s="47" customFormat="1" ht="25.5" x14ac:dyDescent="0.2">
      <c r="A1158" s="286"/>
      <c r="B1158" s="305" t="s">
        <v>25</v>
      </c>
      <c r="C1158" s="139" t="s">
        <v>369</v>
      </c>
      <c r="D1158" s="136">
        <v>12</v>
      </c>
      <c r="E1158" s="145" t="s">
        <v>20</v>
      </c>
      <c r="F1158" s="324"/>
      <c r="G1158" s="324"/>
      <c r="H1158" s="162">
        <f t="shared" si="58"/>
        <v>0</v>
      </c>
      <c r="I1158" s="46"/>
    </row>
    <row r="1159" spans="1:9" s="47" customFormat="1" ht="25.5" x14ac:dyDescent="0.2">
      <c r="A1159" s="286"/>
      <c r="B1159" s="305" t="s">
        <v>29</v>
      </c>
      <c r="C1159" s="139" t="s">
        <v>1298</v>
      </c>
      <c r="D1159" s="136">
        <v>300</v>
      </c>
      <c r="E1159" s="145" t="s">
        <v>20</v>
      </c>
      <c r="F1159" s="324"/>
      <c r="G1159" s="324"/>
      <c r="H1159" s="162">
        <f t="shared" si="58"/>
        <v>0</v>
      </c>
      <c r="I1159" s="46"/>
    </row>
    <row r="1160" spans="1:9" s="47" customFormat="1" ht="25.5" x14ac:dyDescent="0.2">
      <c r="A1160" s="286"/>
      <c r="B1160" s="305" t="s">
        <v>63</v>
      </c>
      <c r="C1160" s="139" t="s">
        <v>1290</v>
      </c>
      <c r="D1160" s="136">
        <v>80</v>
      </c>
      <c r="E1160" s="145" t="s">
        <v>20</v>
      </c>
      <c r="F1160" s="324"/>
      <c r="G1160" s="324"/>
      <c r="H1160" s="162">
        <f t="shared" si="58"/>
        <v>0</v>
      </c>
      <c r="I1160" s="46"/>
    </row>
    <row r="1161" spans="1:9" s="47" customFormat="1" ht="25.5" x14ac:dyDescent="0.2">
      <c r="A1161" s="286"/>
      <c r="B1161" s="305" t="s">
        <v>92</v>
      </c>
      <c r="C1161" s="139" t="s">
        <v>1299</v>
      </c>
      <c r="D1161" s="136">
        <v>350</v>
      </c>
      <c r="E1161" s="145" t="s">
        <v>20</v>
      </c>
      <c r="F1161" s="327"/>
      <c r="G1161" s="327"/>
      <c r="H1161" s="162">
        <f t="shared" si="58"/>
        <v>0</v>
      </c>
      <c r="I1161" s="46"/>
    </row>
    <row r="1162" spans="1:9" s="47" customFormat="1" ht="25.5" x14ac:dyDescent="0.2">
      <c r="A1162" s="286"/>
      <c r="B1162" s="305" t="s">
        <v>131</v>
      </c>
      <c r="C1162" s="139" t="s">
        <v>1291</v>
      </c>
      <c r="D1162" s="136">
        <v>20</v>
      </c>
      <c r="E1162" s="145" t="s">
        <v>20</v>
      </c>
      <c r="F1162" s="324"/>
      <c r="G1162" s="324"/>
      <c r="H1162" s="162">
        <f t="shared" si="58"/>
        <v>0</v>
      </c>
      <c r="I1162" s="46"/>
    </row>
    <row r="1163" spans="1:9" s="47" customFormat="1" x14ac:dyDescent="0.2">
      <c r="A1163" s="304"/>
      <c r="B1163" s="220">
        <v>3</v>
      </c>
      <c r="C1163" s="218" t="s">
        <v>1043</v>
      </c>
      <c r="D1163" s="130"/>
      <c r="E1163" s="133"/>
      <c r="F1163" s="90"/>
      <c r="G1163" s="90"/>
      <c r="H1163" s="162"/>
      <c r="I1163" s="46"/>
    </row>
    <row r="1164" spans="1:9" s="47" customFormat="1" ht="25.5" x14ac:dyDescent="0.2">
      <c r="A1164" s="304"/>
      <c r="B1164" s="219" t="s">
        <v>32</v>
      </c>
      <c r="C1164" s="27" t="s">
        <v>371</v>
      </c>
      <c r="D1164" s="130">
        <v>20</v>
      </c>
      <c r="E1164" s="133" t="s">
        <v>20</v>
      </c>
      <c r="F1164" s="324"/>
      <c r="G1164" s="324"/>
      <c r="H1164" s="162">
        <f>SUM(F1164,G1164)*D1164</f>
        <v>0</v>
      </c>
      <c r="I1164" s="46"/>
    </row>
    <row r="1165" spans="1:9" s="47" customFormat="1" ht="25.5" x14ac:dyDescent="0.2">
      <c r="A1165" s="304"/>
      <c r="B1165" s="219" t="s">
        <v>69</v>
      </c>
      <c r="C1165" s="27" t="s">
        <v>372</v>
      </c>
      <c r="D1165" s="130">
        <v>6</v>
      </c>
      <c r="E1165" s="133" t="s">
        <v>17</v>
      </c>
      <c r="F1165" s="324"/>
      <c r="G1165" s="324"/>
      <c r="H1165" s="162">
        <f t="shared" ref="H1165:H1175" si="59">SUM(F1165,G1165)*D1165</f>
        <v>0</v>
      </c>
      <c r="I1165" s="46"/>
    </row>
    <row r="1166" spans="1:9" s="47" customFormat="1" ht="25.5" x14ac:dyDescent="0.2">
      <c r="A1166" s="304"/>
      <c r="B1166" s="219" t="s">
        <v>285</v>
      </c>
      <c r="C1166" s="27" t="s">
        <v>373</v>
      </c>
      <c r="D1166" s="130">
        <v>205</v>
      </c>
      <c r="E1166" s="133" t="s">
        <v>20</v>
      </c>
      <c r="F1166" s="327"/>
      <c r="G1166" s="327"/>
      <c r="H1166" s="162">
        <f t="shared" si="59"/>
        <v>0</v>
      </c>
      <c r="I1166" s="46"/>
    </row>
    <row r="1167" spans="1:9" s="47" customFormat="1" x14ac:dyDescent="0.2">
      <c r="A1167" s="304"/>
      <c r="B1167" s="219" t="s">
        <v>288</v>
      </c>
      <c r="C1167" s="27" t="s">
        <v>374</v>
      </c>
      <c r="D1167" s="130">
        <v>270</v>
      </c>
      <c r="E1167" s="133" t="s">
        <v>17</v>
      </c>
      <c r="F1167" s="327"/>
      <c r="G1167" s="327"/>
      <c r="H1167" s="162">
        <f t="shared" si="59"/>
        <v>0</v>
      </c>
      <c r="I1167" s="46"/>
    </row>
    <row r="1168" spans="1:9" s="47" customFormat="1" ht="25.5" x14ac:dyDescent="0.2">
      <c r="A1168" s="304"/>
      <c r="B1168" s="219" t="s">
        <v>298</v>
      </c>
      <c r="C1168" s="27" t="s">
        <v>375</v>
      </c>
      <c r="D1168" s="130">
        <v>12</v>
      </c>
      <c r="E1168" s="133" t="s">
        <v>20</v>
      </c>
      <c r="F1168" s="324"/>
      <c r="G1168" s="324"/>
      <c r="H1168" s="162">
        <f t="shared" si="59"/>
        <v>0</v>
      </c>
      <c r="I1168" s="46"/>
    </row>
    <row r="1169" spans="1:9" s="47" customFormat="1" ht="25.5" x14ac:dyDescent="0.2">
      <c r="A1169" s="304"/>
      <c r="B1169" s="219" t="s">
        <v>301</v>
      </c>
      <c r="C1169" s="27" t="s">
        <v>751</v>
      </c>
      <c r="D1169" s="130">
        <v>70</v>
      </c>
      <c r="E1169" s="133" t="s">
        <v>20</v>
      </c>
      <c r="F1169" s="324"/>
      <c r="G1169" s="324"/>
      <c r="H1169" s="162">
        <f t="shared" si="59"/>
        <v>0</v>
      </c>
      <c r="I1169" s="46"/>
    </row>
    <row r="1170" spans="1:9" s="47" customFormat="1" ht="25.5" x14ac:dyDescent="0.2">
      <c r="A1170" s="304"/>
      <c r="B1170" s="219" t="s">
        <v>303</v>
      </c>
      <c r="C1170" s="27" t="s">
        <v>755</v>
      </c>
      <c r="D1170" s="130">
        <v>18</v>
      </c>
      <c r="E1170" s="133" t="s">
        <v>17</v>
      </c>
      <c r="F1170" s="324"/>
      <c r="G1170" s="324"/>
      <c r="H1170" s="162">
        <f t="shared" si="59"/>
        <v>0</v>
      </c>
      <c r="I1170" s="46"/>
    </row>
    <row r="1171" spans="1:9" s="47" customFormat="1" ht="25.5" x14ac:dyDescent="0.2">
      <c r="A1171" s="304"/>
      <c r="B1171" s="219" t="s">
        <v>309</v>
      </c>
      <c r="C1171" s="27" t="s">
        <v>764</v>
      </c>
      <c r="D1171" s="130">
        <v>54</v>
      </c>
      <c r="E1171" s="133" t="s">
        <v>20</v>
      </c>
      <c r="F1171" s="324"/>
      <c r="G1171" s="324"/>
      <c r="H1171" s="162">
        <f t="shared" si="59"/>
        <v>0</v>
      </c>
      <c r="I1171" s="46"/>
    </row>
    <row r="1172" spans="1:9" s="47" customFormat="1" ht="25.5" x14ac:dyDescent="0.2">
      <c r="A1172" s="304"/>
      <c r="B1172" s="219" t="s">
        <v>312</v>
      </c>
      <c r="C1172" s="27" t="s">
        <v>766</v>
      </c>
      <c r="D1172" s="130">
        <v>30</v>
      </c>
      <c r="E1172" s="133" t="s">
        <v>17</v>
      </c>
      <c r="F1172" s="324"/>
      <c r="G1172" s="324"/>
      <c r="H1172" s="162">
        <f t="shared" si="59"/>
        <v>0</v>
      </c>
      <c r="I1172" s="46"/>
    </row>
    <row r="1173" spans="1:9" s="47" customFormat="1" ht="25.5" x14ac:dyDescent="0.2">
      <c r="A1173" s="304"/>
      <c r="B1173" s="219" t="s">
        <v>313</v>
      </c>
      <c r="C1173" s="27" t="s">
        <v>1044</v>
      </c>
      <c r="D1173" s="130">
        <v>18</v>
      </c>
      <c r="E1173" s="133" t="s">
        <v>20</v>
      </c>
      <c r="F1173" s="327"/>
      <c r="G1173" s="327"/>
      <c r="H1173" s="162">
        <f t="shared" si="59"/>
        <v>0</v>
      </c>
      <c r="I1173" s="46"/>
    </row>
    <row r="1174" spans="1:9" s="47" customFormat="1" ht="25.5" x14ac:dyDescent="0.2">
      <c r="A1174" s="304"/>
      <c r="B1174" s="219" t="s">
        <v>314</v>
      </c>
      <c r="C1174" s="27" t="s">
        <v>1045</v>
      </c>
      <c r="D1174" s="130">
        <v>8</v>
      </c>
      <c r="E1174" s="133" t="s">
        <v>734</v>
      </c>
      <c r="F1174" s="324"/>
      <c r="G1174" s="324"/>
      <c r="H1174" s="162">
        <f t="shared" si="59"/>
        <v>0</v>
      </c>
      <c r="I1174" s="46"/>
    </row>
    <row r="1175" spans="1:9" s="47" customFormat="1" ht="25.5" x14ac:dyDescent="0.2">
      <c r="A1175" s="304"/>
      <c r="B1175" s="219" t="s">
        <v>315</v>
      </c>
      <c r="C1175" s="27" t="s">
        <v>1293</v>
      </c>
      <c r="D1175" s="130">
        <v>3800</v>
      </c>
      <c r="E1175" s="133" t="s">
        <v>20</v>
      </c>
      <c r="F1175" s="327"/>
      <c r="G1175" s="327"/>
      <c r="H1175" s="162">
        <f t="shared" si="59"/>
        <v>0</v>
      </c>
      <c r="I1175" s="46"/>
    </row>
    <row r="1176" spans="1:9" s="47" customFormat="1" x14ac:dyDescent="0.2">
      <c r="A1176" s="304"/>
      <c r="B1176" s="220">
        <v>4</v>
      </c>
      <c r="C1176" s="218" t="s">
        <v>1046</v>
      </c>
      <c r="D1176" s="130"/>
      <c r="E1176" s="133"/>
      <c r="F1176" s="90"/>
      <c r="G1176" s="90"/>
      <c r="H1176" s="162"/>
      <c r="I1176" s="46"/>
    </row>
    <row r="1177" spans="1:9" s="47" customFormat="1" ht="51" x14ac:dyDescent="0.2">
      <c r="A1177" s="176"/>
      <c r="B1177" s="305" t="s">
        <v>33</v>
      </c>
      <c r="C1177" s="139" t="s">
        <v>378</v>
      </c>
      <c r="D1177" s="136">
        <v>25</v>
      </c>
      <c r="E1177" s="145" t="s">
        <v>17</v>
      </c>
      <c r="F1177" s="327"/>
      <c r="G1177" s="327"/>
      <c r="H1177" s="162">
        <f t="shared" si="58"/>
        <v>0</v>
      </c>
      <c r="I1177" s="46"/>
    </row>
    <row r="1178" spans="1:9" s="47" customFormat="1" ht="38.25" x14ac:dyDescent="0.2">
      <c r="A1178" s="176"/>
      <c r="B1178" s="305" t="s">
        <v>74</v>
      </c>
      <c r="C1178" s="139" t="s">
        <v>379</v>
      </c>
      <c r="D1178" s="136">
        <v>6</v>
      </c>
      <c r="E1178" s="145" t="s">
        <v>17</v>
      </c>
      <c r="F1178" s="327"/>
      <c r="G1178" s="327"/>
      <c r="H1178" s="162">
        <f t="shared" si="58"/>
        <v>0</v>
      </c>
      <c r="I1178" s="46"/>
    </row>
    <row r="1179" spans="1:9" s="47" customFormat="1" x14ac:dyDescent="0.2">
      <c r="A1179" s="176"/>
      <c r="B1179" s="305" t="s">
        <v>325</v>
      </c>
      <c r="C1179" s="139" t="s">
        <v>381</v>
      </c>
      <c r="D1179" s="136">
        <v>9</v>
      </c>
      <c r="E1179" s="145" t="s">
        <v>17</v>
      </c>
      <c r="F1179" s="327"/>
      <c r="G1179" s="327"/>
      <c r="H1179" s="162">
        <f t="shared" si="58"/>
        <v>0</v>
      </c>
      <c r="I1179" s="46"/>
    </row>
    <row r="1180" spans="1:9" s="47" customFormat="1" x14ac:dyDescent="0.2">
      <c r="A1180" s="176"/>
      <c r="B1180" s="305" t="s">
        <v>329</v>
      </c>
      <c r="C1180" s="139" t="s">
        <v>383</v>
      </c>
      <c r="D1180" s="136">
        <v>9</v>
      </c>
      <c r="E1180" s="145" t="s">
        <v>17</v>
      </c>
      <c r="F1180" s="327"/>
      <c r="G1180" s="327"/>
      <c r="H1180" s="162">
        <f t="shared" si="58"/>
        <v>0</v>
      </c>
      <c r="I1180" s="46"/>
    </row>
    <row r="1181" spans="1:9" s="47" customFormat="1" ht="25.5" x14ac:dyDescent="0.2">
      <c r="A1181" s="176"/>
      <c r="B1181" s="305" t="s">
        <v>335</v>
      </c>
      <c r="C1181" s="139" t="s">
        <v>386</v>
      </c>
      <c r="D1181" s="136">
        <v>2</v>
      </c>
      <c r="E1181" s="145" t="s">
        <v>17</v>
      </c>
      <c r="F1181" s="327"/>
      <c r="G1181" s="327"/>
      <c r="H1181" s="162">
        <f t="shared" si="58"/>
        <v>0</v>
      </c>
      <c r="I1181" s="46"/>
    </row>
    <row r="1182" spans="1:9" s="47" customFormat="1" ht="25.5" x14ac:dyDescent="0.2">
      <c r="A1182" s="176"/>
      <c r="B1182" s="305" t="s">
        <v>338</v>
      </c>
      <c r="C1182" s="139" t="s">
        <v>388</v>
      </c>
      <c r="D1182" s="136">
        <v>38</v>
      </c>
      <c r="E1182" s="145" t="s">
        <v>17</v>
      </c>
      <c r="F1182" s="327"/>
      <c r="G1182" s="327"/>
      <c r="H1182" s="162">
        <f t="shared" si="58"/>
        <v>0</v>
      </c>
      <c r="I1182" s="46"/>
    </row>
    <row r="1183" spans="1:9" s="47" customFormat="1" x14ac:dyDescent="0.2">
      <c r="A1183" s="176"/>
      <c r="B1183" s="305" t="s">
        <v>339</v>
      </c>
      <c r="C1183" s="139" t="s">
        <v>1047</v>
      </c>
      <c r="D1183" s="136">
        <v>3</v>
      </c>
      <c r="E1183" s="145" t="s">
        <v>17</v>
      </c>
      <c r="F1183" s="327"/>
      <c r="G1183" s="327"/>
      <c r="H1183" s="162">
        <f t="shared" si="58"/>
        <v>0</v>
      </c>
      <c r="I1183" s="46"/>
    </row>
    <row r="1184" spans="1:9" s="47" customFormat="1" x14ac:dyDescent="0.2">
      <c r="A1184" s="176"/>
      <c r="B1184" s="305" t="s">
        <v>385</v>
      </c>
      <c r="C1184" s="139" t="s">
        <v>392</v>
      </c>
      <c r="D1184" s="136">
        <v>38</v>
      </c>
      <c r="E1184" s="145" t="s">
        <v>17</v>
      </c>
      <c r="F1184" s="327"/>
      <c r="G1184" s="327"/>
      <c r="H1184" s="162">
        <f t="shared" si="58"/>
        <v>0</v>
      </c>
      <c r="I1184" s="46"/>
    </row>
    <row r="1185" spans="1:9" s="47" customFormat="1" ht="25.5" x14ac:dyDescent="0.2">
      <c r="A1185" s="286"/>
      <c r="B1185" s="305" t="s">
        <v>387</v>
      </c>
      <c r="C1185" s="139" t="s">
        <v>1048</v>
      </c>
      <c r="D1185" s="136">
        <v>2</v>
      </c>
      <c r="E1185" s="145" t="s">
        <v>17</v>
      </c>
      <c r="F1185" s="324"/>
      <c r="G1185" s="324"/>
      <c r="H1185" s="162">
        <f t="shared" si="58"/>
        <v>0</v>
      </c>
      <c r="I1185" s="46"/>
    </row>
    <row r="1186" spans="1:9" s="47" customFormat="1" ht="25.5" x14ac:dyDescent="0.2">
      <c r="A1186" s="176"/>
      <c r="B1186" s="305" t="s">
        <v>389</v>
      </c>
      <c r="C1186" s="139" t="s">
        <v>394</v>
      </c>
      <c r="D1186" s="136">
        <v>45</v>
      </c>
      <c r="E1186" s="145" t="s">
        <v>17</v>
      </c>
      <c r="F1186" s="327"/>
      <c r="G1186" s="327"/>
      <c r="H1186" s="162">
        <f t="shared" si="58"/>
        <v>0</v>
      </c>
      <c r="I1186" s="46"/>
    </row>
    <row r="1187" spans="1:9" s="47" customFormat="1" x14ac:dyDescent="0.2">
      <c r="A1187" s="229"/>
      <c r="B1187" s="283"/>
      <c r="C1187" s="231" t="s">
        <v>1049</v>
      </c>
      <c r="D1187" s="232"/>
      <c r="E1187" s="233"/>
      <c r="F1187" s="234">
        <f>SUMPRODUCT(D1147:D1186,F1147:F1186)</f>
        <v>0</v>
      </c>
      <c r="G1187" s="234">
        <f>SUMPRODUCT(D1147:D1186,G1147:G1186)</f>
        <v>0</v>
      </c>
      <c r="H1187" s="303">
        <f>SUM(H1147:H1186)</f>
        <v>0</v>
      </c>
      <c r="I1187" s="46"/>
    </row>
    <row r="1188" spans="1:9" s="47" customFormat="1" x14ac:dyDescent="0.2">
      <c r="A1188" s="181"/>
      <c r="B1188" s="306" t="s">
        <v>90</v>
      </c>
      <c r="C1188" s="183" t="s">
        <v>1050</v>
      </c>
      <c r="D1188" s="214"/>
      <c r="E1188" s="215"/>
      <c r="F1188" s="216"/>
      <c r="G1188" s="216"/>
      <c r="H1188" s="217"/>
      <c r="I1188" s="46"/>
    </row>
    <row r="1189" spans="1:9" s="47" customFormat="1" x14ac:dyDescent="0.2">
      <c r="A1189" s="131"/>
      <c r="B1189" s="135">
        <v>1</v>
      </c>
      <c r="C1189" s="139" t="s">
        <v>396</v>
      </c>
      <c r="D1189" s="136">
        <v>32</v>
      </c>
      <c r="E1189" s="188" t="s">
        <v>17</v>
      </c>
      <c r="F1189" s="159" t="s">
        <v>28</v>
      </c>
      <c r="G1189" s="327"/>
      <c r="H1189" s="162">
        <f t="shared" ref="H1189:H1192" si="60">SUM(F1189,G1189)*D1189</f>
        <v>0</v>
      </c>
      <c r="I1189" s="46"/>
    </row>
    <row r="1190" spans="1:9" s="47" customFormat="1" x14ac:dyDescent="0.2">
      <c r="A1190" s="131"/>
      <c r="B1190" s="135">
        <v>2</v>
      </c>
      <c r="C1190" s="139" t="s">
        <v>397</v>
      </c>
      <c r="D1190" s="136">
        <v>28</v>
      </c>
      <c r="E1190" s="188" t="s">
        <v>20</v>
      </c>
      <c r="F1190" s="159" t="s">
        <v>28</v>
      </c>
      <c r="G1190" s="327"/>
      <c r="H1190" s="162">
        <f t="shared" si="60"/>
        <v>0</v>
      </c>
      <c r="I1190" s="46"/>
    </row>
    <row r="1191" spans="1:9" s="47" customFormat="1" ht="38.25" x14ac:dyDescent="0.2">
      <c r="A1191" s="131"/>
      <c r="B1191" s="135">
        <v>3</v>
      </c>
      <c r="C1191" s="139" t="s">
        <v>1051</v>
      </c>
      <c r="D1191" s="136">
        <v>1</v>
      </c>
      <c r="E1191" s="188" t="s">
        <v>399</v>
      </c>
      <c r="F1191" s="159" t="s">
        <v>28</v>
      </c>
      <c r="G1191" s="327"/>
      <c r="H1191" s="162">
        <f t="shared" si="60"/>
        <v>0</v>
      </c>
      <c r="I1191" s="46"/>
    </row>
    <row r="1192" spans="1:9" s="47" customFormat="1" ht="38.25" x14ac:dyDescent="0.2">
      <c r="A1192" s="131"/>
      <c r="B1192" s="135">
        <v>4</v>
      </c>
      <c r="C1192" s="139" t="s">
        <v>1052</v>
      </c>
      <c r="D1192" s="136">
        <v>1</v>
      </c>
      <c r="E1192" s="188" t="s">
        <v>399</v>
      </c>
      <c r="F1192" s="159" t="s">
        <v>28</v>
      </c>
      <c r="G1192" s="327"/>
      <c r="H1192" s="162">
        <f t="shared" si="60"/>
        <v>0</v>
      </c>
      <c r="I1192" s="46"/>
    </row>
    <row r="1193" spans="1:9" s="47" customFormat="1" x14ac:dyDescent="0.2">
      <c r="A1193" s="229"/>
      <c r="B1193" s="283"/>
      <c r="C1193" s="231" t="s">
        <v>1053</v>
      </c>
      <c r="D1193" s="232"/>
      <c r="E1193" s="233"/>
      <c r="F1193" s="290">
        <f>SUMPRODUCT(D1189:D1192,F1189:F1192)</f>
        <v>0</v>
      </c>
      <c r="G1193" s="234">
        <f>SUMPRODUCT(D1189:D1192,G1189:G1192)</f>
        <v>0</v>
      </c>
      <c r="H1193" s="303">
        <f>SUM(H1189:H1192)</f>
        <v>0</v>
      </c>
      <c r="I1193" s="46"/>
    </row>
    <row r="1194" spans="1:9" s="47" customFormat="1" ht="25.5" x14ac:dyDescent="0.2">
      <c r="A1194" s="307"/>
      <c r="B1194" s="308" t="s">
        <v>105</v>
      </c>
      <c r="C1194" s="306" t="s">
        <v>1054</v>
      </c>
      <c r="D1194" s="309"/>
      <c r="E1194" s="310"/>
      <c r="F1194" s="311"/>
      <c r="G1194" s="311"/>
      <c r="H1194" s="312"/>
      <c r="I1194" s="46"/>
    </row>
    <row r="1195" spans="1:9" s="47" customFormat="1" ht="38.25" x14ac:dyDescent="0.2">
      <c r="A1195" s="134"/>
      <c r="B1195" s="313" t="s">
        <v>7</v>
      </c>
      <c r="C1195" s="314" t="s">
        <v>1055</v>
      </c>
      <c r="D1195" s="169">
        <v>120</v>
      </c>
      <c r="E1195" s="315" t="s">
        <v>17</v>
      </c>
      <c r="F1195" s="324"/>
      <c r="G1195" s="324"/>
      <c r="H1195" s="162">
        <f t="shared" ref="H1195:H1208" si="61">SUM(F1195,G1195)*D1195</f>
        <v>0</v>
      </c>
      <c r="I1195" s="46"/>
    </row>
    <row r="1196" spans="1:9" s="47" customFormat="1" ht="25.5" x14ac:dyDescent="0.2">
      <c r="A1196" s="134"/>
      <c r="B1196" s="313" t="s">
        <v>22</v>
      </c>
      <c r="C1196" s="314" t="s">
        <v>1056</v>
      </c>
      <c r="D1196" s="169">
        <v>5</v>
      </c>
      <c r="E1196" s="315" t="s">
        <v>16</v>
      </c>
      <c r="F1196" s="324"/>
      <c r="G1196" s="324"/>
      <c r="H1196" s="162">
        <f t="shared" si="61"/>
        <v>0</v>
      </c>
      <c r="I1196" s="46"/>
    </row>
    <row r="1197" spans="1:9" s="47" customFormat="1" x14ac:dyDescent="0.2">
      <c r="A1197" s="134"/>
      <c r="B1197" s="313" t="s">
        <v>23</v>
      </c>
      <c r="C1197" s="139" t="s">
        <v>1303</v>
      </c>
      <c r="D1197" s="169">
        <v>300</v>
      </c>
      <c r="E1197" s="315" t="s">
        <v>20</v>
      </c>
      <c r="F1197" s="324"/>
      <c r="G1197" s="324"/>
      <c r="H1197" s="162">
        <f t="shared" si="61"/>
        <v>0</v>
      </c>
      <c r="I1197" s="46"/>
    </row>
    <row r="1198" spans="1:9" s="47" customFormat="1" ht="38.25" x14ac:dyDescent="0.2">
      <c r="A1198" s="134"/>
      <c r="B1198" s="313" t="s">
        <v>24</v>
      </c>
      <c r="C1198" s="139" t="s">
        <v>1304</v>
      </c>
      <c r="D1198" s="169">
        <v>60</v>
      </c>
      <c r="E1198" s="315" t="s">
        <v>17</v>
      </c>
      <c r="F1198" s="324"/>
      <c r="G1198" s="324"/>
      <c r="H1198" s="162">
        <f t="shared" si="61"/>
        <v>0</v>
      </c>
      <c r="I1198" s="46"/>
    </row>
    <row r="1199" spans="1:9" s="47" customFormat="1" ht="38.25" x14ac:dyDescent="0.2">
      <c r="A1199" s="134"/>
      <c r="B1199" s="313" t="s">
        <v>125</v>
      </c>
      <c r="C1199" s="139" t="s">
        <v>1057</v>
      </c>
      <c r="D1199" s="169">
        <v>130</v>
      </c>
      <c r="E1199" s="315" t="s">
        <v>17</v>
      </c>
      <c r="F1199" s="324"/>
      <c r="G1199" s="324"/>
      <c r="H1199" s="162">
        <f t="shared" si="61"/>
        <v>0</v>
      </c>
      <c r="I1199" s="46"/>
    </row>
    <row r="1200" spans="1:9" s="47" customFormat="1" ht="25.5" x14ac:dyDescent="0.2">
      <c r="A1200" s="134"/>
      <c r="B1200" s="313" t="s">
        <v>66</v>
      </c>
      <c r="C1200" s="139" t="s">
        <v>1058</v>
      </c>
      <c r="D1200" s="169">
        <v>70</v>
      </c>
      <c r="E1200" s="315" t="s">
        <v>17</v>
      </c>
      <c r="F1200" s="159" t="s">
        <v>28</v>
      </c>
      <c r="G1200" s="324"/>
      <c r="H1200" s="162">
        <f t="shared" si="61"/>
        <v>0</v>
      </c>
      <c r="I1200" s="46"/>
    </row>
    <row r="1201" spans="1:9" s="47" customFormat="1" ht="25.5" x14ac:dyDescent="0.2">
      <c r="A1201" s="134"/>
      <c r="B1201" s="313" t="s">
        <v>78</v>
      </c>
      <c r="C1201" s="139" t="s">
        <v>1059</v>
      </c>
      <c r="D1201" s="169">
        <v>1</v>
      </c>
      <c r="E1201" s="315" t="s">
        <v>17</v>
      </c>
      <c r="F1201" s="324"/>
      <c r="G1201" s="324"/>
      <c r="H1201" s="162">
        <f t="shared" si="61"/>
        <v>0</v>
      </c>
      <c r="I1201" s="46"/>
    </row>
    <row r="1202" spans="1:9" s="47" customFormat="1" ht="25.5" x14ac:dyDescent="0.2">
      <c r="A1202" s="134"/>
      <c r="B1202" s="313" t="s">
        <v>79</v>
      </c>
      <c r="C1202" s="316" t="s">
        <v>1060</v>
      </c>
      <c r="D1202" s="169">
        <v>1</v>
      </c>
      <c r="E1202" s="315" t="s">
        <v>17</v>
      </c>
      <c r="F1202" s="159" t="s">
        <v>28</v>
      </c>
      <c r="G1202" s="324"/>
      <c r="H1202" s="162">
        <f t="shared" si="61"/>
        <v>0</v>
      </c>
      <c r="I1202" s="46"/>
    </row>
    <row r="1203" spans="1:9" s="47" customFormat="1" ht="63.75" x14ac:dyDescent="0.2">
      <c r="A1203" s="134"/>
      <c r="B1203" s="313" t="s">
        <v>80</v>
      </c>
      <c r="C1203" s="316" t="s">
        <v>1061</v>
      </c>
      <c r="D1203" s="169">
        <v>1</v>
      </c>
      <c r="E1203" s="315" t="s">
        <v>17</v>
      </c>
      <c r="F1203" s="159" t="s">
        <v>28</v>
      </c>
      <c r="G1203" s="324"/>
      <c r="H1203" s="162">
        <f t="shared" si="61"/>
        <v>0</v>
      </c>
      <c r="I1203" s="46"/>
    </row>
    <row r="1204" spans="1:9" s="47" customFormat="1" x14ac:dyDescent="0.2">
      <c r="A1204" s="134"/>
      <c r="B1204" s="313" t="s">
        <v>81</v>
      </c>
      <c r="C1204" s="139" t="s">
        <v>1305</v>
      </c>
      <c r="D1204" s="136">
        <v>4</v>
      </c>
      <c r="E1204" s="145" t="s">
        <v>17</v>
      </c>
      <c r="F1204" s="327"/>
      <c r="G1204" s="327"/>
      <c r="H1204" s="162">
        <f t="shared" si="61"/>
        <v>0</v>
      </c>
      <c r="I1204" s="46"/>
    </row>
    <row r="1205" spans="1:9" s="47" customFormat="1" ht="25.5" x14ac:dyDescent="0.2">
      <c r="A1205" s="317"/>
      <c r="B1205" s="313" t="s">
        <v>83</v>
      </c>
      <c r="C1205" s="318" t="s">
        <v>1062</v>
      </c>
      <c r="D1205" s="17">
        <v>260</v>
      </c>
      <c r="E1205" s="32" t="s">
        <v>909</v>
      </c>
      <c r="F1205" s="324"/>
      <c r="G1205" s="332"/>
      <c r="H1205" s="162">
        <f t="shared" si="61"/>
        <v>0</v>
      </c>
      <c r="I1205" s="46"/>
    </row>
    <row r="1206" spans="1:9" s="47" customFormat="1" x14ac:dyDescent="0.2">
      <c r="A1206" s="134"/>
      <c r="B1206" s="313" t="s">
        <v>84</v>
      </c>
      <c r="C1206" s="132" t="s">
        <v>1306</v>
      </c>
      <c r="D1206" s="17">
        <v>12</v>
      </c>
      <c r="E1206" s="32" t="s">
        <v>20</v>
      </c>
      <c r="F1206" s="324"/>
      <c r="G1206" s="332"/>
      <c r="H1206" s="162">
        <f t="shared" si="61"/>
        <v>0</v>
      </c>
      <c r="I1206" s="46"/>
    </row>
    <row r="1207" spans="1:9" s="47" customFormat="1" x14ac:dyDescent="0.2">
      <c r="A1207" s="134"/>
      <c r="B1207" s="313" t="s">
        <v>86</v>
      </c>
      <c r="C1207" s="132" t="s">
        <v>1063</v>
      </c>
      <c r="D1207" s="17">
        <v>4</v>
      </c>
      <c r="E1207" s="32" t="s">
        <v>909</v>
      </c>
      <c r="F1207" s="324"/>
      <c r="G1207" s="332"/>
      <c r="H1207" s="162">
        <f t="shared" si="61"/>
        <v>0</v>
      </c>
      <c r="I1207" s="46"/>
    </row>
    <row r="1208" spans="1:9" s="47" customFormat="1" x14ac:dyDescent="0.2">
      <c r="A1208" s="134"/>
      <c r="B1208" s="313" t="s">
        <v>126</v>
      </c>
      <c r="C1208" s="132" t="s">
        <v>1064</v>
      </c>
      <c r="D1208" s="17">
        <v>4</v>
      </c>
      <c r="E1208" s="32" t="s">
        <v>909</v>
      </c>
      <c r="F1208" s="324"/>
      <c r="G1208" s="332"/>
      <c r="H1208" s="162">
        <f t="shared" si="61"/>
        <v>0</v>
      </c>
      <c r="I1208" s="46"/>
    </row>
    <row r="1209" spans="1:9" s="47" customFormat="1" ht="25.5" x14ac:dyDescent="0.2">
      <c r="A1209" s="229"/>
      <c r="B1209" s="283"/>
      <c r="C1209" s="231" t="s">
        <v>1065</v>
      </c>
      <c r="D1209" s="232"/>
      <c r="E1209" s="233"/>
      <c r="F1209" s="234">
        <f>SUMPRODUCT(D1195:D1208,F1195:F1208)</f>
        <v>0</v>
      </c>
      <c r="G1209" s="234">
        <f>SUMPRODUCT(D1195:D1208,G1195:G1208)</f>
        <v>0</v>
      </c>
      <c r="H1209" s="303">
        <f>SUM(H1195:H1208)</f>
        <v>0</v>
      </c>
      <c r="I1209" s="46"/>
    </row>
    <row r="1210" spans="1:9" s="47" customFormat="1" x14ac:dyDescent="0.2">
      <c r="A1210" s="207"/>
      <c r="B1210" s="208"/>
      <c r="C1210" s="209" t="s">
        <v>1066</v>
      </c>
      <c r="D1210" s="210"/>
      <c r="E1210" s="211"/>
      <c r="F1210" s="212">
        <f>F1187+F1193+F1209</f>
        <v>0</v>
      </c>
      <c r="G1210" s="212">
        <f>G1187+G1193+G1209</f>
        <v>0</v>
      </c>
      <c r="H1210" s="291">
        <f>H1187+H1193+H1209</f>
        <v>0</v>
      </c>
      <c r="I1210" s="46"/>
    </row>
    <row r="1211" spans="1:9" s="47" customFormat="1" x14ac:dyDescent="0.2">
      <c r="A1211" s="181"/>
      <c r="B1211" s="182" t="s">
        <v>865</v>
      </c>
      <c r="C1211" s="183" t="s">
        <v>5</v>
      </c>
      <c r="D1211" s="214"/>
      <c r="E1211" s="215"/>
      <c r="F1211" s="216"/>
      <c r="G1211" s="216"/>
      <c r="H1211" s="217"/>
      <c r="I1211" s="46"/>
    </row>
    <row r="1212" spans="1:9" s="47" customFormat="1" x14ac:dyDescent="0.2">
      <c r="A1212" s="319"/>
      <c r="B1212" s="236">
        <v>1</v>
      </c>
      <c r="C1212" s="116" t="s">
        <v>893</v>
      </c>
      <c r="D1212" s="60"/>
      <c r="E1212" s="188"/>
      <c r="F1212" s="179"/>
      <c r="G1212" s="237"/>
      <c r="H1212" s="238"/>
      <c r="I1212" s="46"/>
    </row>
    <row r="1213" spans="1:9" s="47" customFormat="1" x14ac:dyDescent="0.2">
      <c r="A1213" s="319"/>
      <c r="B1213" s="236" t="s">
        <v>7</v>
      </c>
      <c r="C1213" s="320" t="s">
        <v>894</v>
      </c>
      <c r="D1213" s="321"/>
      <c r="E1213" s="294"/>
      <c r="F1213" s="18"/>
      <c r="G1213" s="62"/>
      <c r="H1213" s="63"/>
      <c r="I1213" s="46"/>
    </row>
    <row r="1214" spans="1:9" s="47" customFormat="1" x14ac:dyDescent="0.2">
      <c r="A1214" s="319"/>
      <c r="B1214" s="239" t="s">
        <v>342</v>
      </c>
      <c r="C1214" s="15" t="s">
        <v>895</v>
      </c>
      <c r="D1214" s="240">
        <v>9</v>
      </c>
      <c r="E1214" s="88" t="s">
        <v>896</v>
      </c>
      <c r="F1214" s="329"/>
      <c r="G1214" s="329"/>
      <c r="H1214" s="241">
        <f t="shared" ref="H1214:H1237" si="62">SUM(F1214,G1214)*D1214</f>
        <v>0</v>
      </c>
      <c r="I1214" s="46"/>
    </row>
    <row r="1215" spans="1:9" s="47" customFormat="1" x14ac:dyDescent="0.2">
      <c r="A1215" s="319"/>
      <c r="B1215" s="239" t="s">
        <v>344</v>
      </c>
      <c r="C1215" s="15" t="s">
        <v>897</v>
      </c>
      <c r="D1215" s="240">
        <v>21</v>
      </c>
      <c r="E1215" s="88" t="s">
        <v>896</v>
      </c>
      <c r="F1215" s="329"/>
      <c r="G1215" s="329"/>
      <c r="H1215" s="241">
        <f t="shared" si="62"/>
        <v>0</v>
      </c>
      <c r="I1215" s="46"/>
    </row>
    <row r="1216" spans="1:9" s="47" customFormat="1" x14ac:dyDescent="0.2">
      <c r="A1216" s="319"/>
      <c r="B1216" s="239" t="s">
        <v>346</v>
      </c>
      <c r="C1216" s="15" t="s">
        <v>898</v>
      </c>
      <c r="D1216" s="240">
        <v>28</v>
      </c>
      <c r="E1216" s="88" t="s">
        <v>896</v>
      </c>
      <c r="F1216" s="329"/>
      <c r="G1216" s="329"/>
      <c r="H1216" s="241">
        <f t="shared" si="62"/>
        <v>0</v>
      </c>
      <c r="I1216" s="46"/>
    </row>
    <row r="1217" spans="1:9" s="47" customFormat="1" x14ac:dyDescent="0.2">
      <c r="A1217" s="319"/>
      <c r="B1217" s="239" t="s">
        <v>348</v>
      </c>
      <c r="C1217" s="15" t="s">
        <v>899</v>
      </c>
      <c r="D1217" s="240">
        <v>60</v>
      </c>
      <c r="E1217" s="88" t="s">
        <v>896</v>
      </c>
      <c r="F1217" s="329"/>
      <c r="G1217" s="329"/>
      <c r="H1217" s="241">
        <f t="shared" si="62"/>
        <v>0</v>
      </c>
      <c r="I1217" s="46"/>
    </row>
    <row r="1218" spans="1:9" s="47" customFormat="1" x14ac:dyDescent="0.2">
      <c r="A1218" s="319"/>
      <c r="B1218" s="239" t="s">
        <v>350</v>
      </c>
      <c r="C1218" s="15" t="s">
        <v>900</v>
      </c>
      <c r="D1218" s="240">
        <v>5</v>
      </c>
      <c r="E1218" s="88" t="s">
        <v>896</v>
      </c>
      <c r="F1218" s="329"/>
      <c r="G1218" s="329"/>
      <c r="H1218" s="241">
        <f t="shared" si="62"/>
        <v>0</v>
      </c>
      <c r="I1218" s="46"/>
    </row>
    <row r="1219" spans="1:9" s="47" customFormat="1" x14ac:dyDescent="0.2">
      <c r="A1219" s="319"/>
      <c r="B1219" s="239" t="s">
        <v>901</v>
      </c>
      <c r="C1219" s="15" t="s">
        <v>902</v>
      </c>
      <c r="D1219" s="240">
        <v>12</v>
      </c>
      <c r="E1219" s="88" t="s">
        <v>896</v>
      </c>
      <c r="F1219" s="329"/>
      <c r="G1219" s="329"/>
      <c r="H1219" s="241">
        <f t="shared" si="62"/>
        <v>0</v>
      </c>
      <c r="I1219" s="46"/>
    </row>
    <row r="1220" spans="1:9" s="47" customFormat="1" x14ac:dyDescent="0.2">
      <c r="A1220" s="319"/>
      <c r="B1220" s="239" t="s">
        <v>903</v>
      </c>
      <c r="C1220" s="15" t="s">
        <v>906</v>
      </c>
      <c r="D1220" s="240">
        <v>158</v>
      </c>
      <c r="E1220" s="88" t="s">
        <v>896</v>
      </c>
      <c r="F1220" s="329"/>
      <c r="G1220" s="329"/>
      <c r="H1220" s="241">
        <f t="shared" si="62"/>
        <v>0</v>
      </c>
      <c r="I1220" s="46"/>
    </row>
    <row r="1221" spans="1:9" s="47" customFormat="1" x14ac:dyDescent="0.2">
      <c r="A1221" s="319"/>
      <c r="B1221" s="239" t="s">
        <v>905</v>
      </c>
      <c r="C1221" s="15" t="s">
        <v>908</v>
      </c>
      <c r="D1221" s="240">
        <v>21</v>
      </c>
      <c r="E1221" s="88" t="s">
        <v>909</v>
      </c>
      <c r="F1221" s="329"/>
      <c r="G1221" s="329"/>
      <c r="H1221" s="241">
        <f t="shared" si="62"/>
        <v>0</v>
      </c>
      <c r="I1221" s="46"/>
    </row>
    <row r="1222" spans="1:9" s="47" customFormat="1" x14ac:dyDescent="0.2">
      <c r="A1222" s="319"/>
      <c r="B1222" s="239" t="s">
        <v>907</v>
      </c>
      <c r="C1222" s="15" t="s">
        <v>911</v>
      </c>
      <c r="D1222" s="240">
        <v>9</v>
      </c>
      <c r="E1222" s="88" t="s">
        <v>909</v>
      </c>
      <c r="F1222" s="329"/>
      <c r="G1222" s="329"/>
      <c r="H1222" s="241">
        <f t="shared" si="62"/>
        <v>0</v>
      </c>
      <c r="I1222" s="46"/>
    </row>
    <row r="1223" spans="1:9" s="47" customFormat="1" x14ac:dyDescent="0.2">
      <c r="A1223" s="319"/>
      <c r="B1223" s="239" t="s">
        <v>910</v>
      </c>
      <c r="C1223" s="15" t="s">
        <v>913</v>
      </c>
      <c r="D1223" s="240">
        <v>21</v>
      </c>
      <c r="E1223" s="88" t="s">
        <v>909</v>
      </c>
      <c r="F1223" s="329"/>
      <c r="G1223" s="329"/>
      <c r="H1223" s="241">
        <f t="shared" si="62"/>
        <v>0</v>
      </c>
      <c r="I1223" s="46"/>
    </row>
    <row r="1224" spans="1:9" s="47" customFormat="1" x14ac:dyDescent="0.2">
      <c r="A1224" s="319"/>
      <c r="B1224" s="239" t="s">
        <v>912</v>
      </c>
      <c r="C1224" s="15" t="s">
        <v>915</v>
      </c>
      <c r="D1224" s="240">
        <v>9</v>
      </c>
      <c r="E1224" s="88" t="s">
        <v>909</v>
      </c>
      <c r="F1224" s="329"/>
      <c r="G1224" s="329"/>
      <c r="H1224" s="241">
        <f t="shared" si="62"/>
        <v>0</v>
      </c>
      <c r="I1224" s="46"/>
    </row>
    <row r="1225" spans="1:9" s="47" customFormat="1" x14ac:dyDescent="0.2">
      <c r="A1225" s="319"/>
      <c r="B1225" s="239" t="s">
        <v>914</v>
      </c>
      <c r="C1225" s="15" t="s">
        <v>917</v>
      </c>
      <c r="D1225" s="240">
        <v>68</v>
      </c>
      <c r="E1225" s="88" t="s">
        <v>20</v>
      </c>
      <c r="F1225" s="329"/>
      <c r="G1225" s="330"/>
      <c r="H1225" s="241">
        <f t="shared" si="62"/>
        <v>0</v>
      </c>
      <c r="I1225" s="46"/>
    </row>
    <row r="1226" spans="1:9" s="47" customFormat="1" x14ac:dyDescent="0.2">
      <c r="A1226" s="319"/>
      <c r="B1226" s="239" t="s">
        <v>916</v>
      </c>
      <c r="C1226" s="15" t="s">
        <v>919</v>
      </c>
      <c r="D1226" s="240">
        <v>108</v>
      </c>
      <c r="E1226" s="88" t="s">
        <v>20</v>
      </c>
      <c r="F1226" s="329"/>
      <c r="G1226" s="330"/>
      <c r="H1226" s="241">
        <f t="shared" si="62"/>
        <v>0</v>
      </c>
      <c r="I1226" s="46"/>
    </row>
    <row r="1227" spans="1:9" s="47" customFormat="1" x14ac:dyDescent="0.2">
      <c r="A1227" s="319"/>
      <c r="B1227" s="239" t="s">
        <v>918</v>
      </c>
      <c r="C1227" s="15" t="s">
        <v>921</v>
      </c>
      <c r="D1227" s="240">
        <v>104</v>
      </c>
      <c r="E1227" s="88" t="s">
        <v>20</v>
      </c>
      <c r="F1227" s="329"/>
      <c r="G1227" s="330"/>
      <c r="H1227" s="241">
        <f t="shared" si="62"/>
        <v>0</v>
      </c>
      <c r="I1227" s="46"/>
    </row>
    <row r="1228" spans="1:9" s="47" customFormat="1" x14ac:dyDescent="0.2">
      <c r="A1228" s="319"/>
      <c r="B1228" s="239" t="s">
        <v>920</v>
      </c>
      <c r="C1228" s="15" t="s">
        <v>923</v>
      </c>
      <c r="D1228" s="240">
        <v>180</v>
      </c>
      <c r="E1228" s="88" t="s">
        <v>20</v>
      </c>
      <c r="F1228" s="329"/>
      <c r="G1228" s="330"/>
      <c r="H1228" s="241">
        <f t="shared" si="62"/>
        <v>0</v>
      </c>
      <c r="I1228" s="46"/>
    </row>
    <row r="1229" spans="1:9" s="47" customFormat="1" x14ac:dyDescent="0.2">
      <c r="A1229" s="319"/>
      <c r="B1229" s="239" t="s">
        <v>922</v>
      </c>
      <c r="C1229" s="15" t="s">
        <v>925</v>
      </c>
      <c r="D1229" s="240">
        <v>12</v>
      </c>
      <c r="E1229" s="88" t="s">
        <v>20</v>
      </c>
      <c r="F1229" s="329"/>
      <c r="G1229" s="330"/>
      <c r="H1229" s="241">
        <f t="shared" si="62"/>
        <v>0</v>
      </c>
      <c r="I1229" s="46"/>
    </row>
    <row r="1230" spans="1:9" s="47" customFormat="1" x14ac:dyDescent="0.2">
      <c r="A1230" s="319"/>
      <c r="B1230" s="239" t="s">
        <v>924</v>
      </c>
      <c r="C1230" s="15" t="s">
        <v>926</v>
      </c>
      <c r="D1230" s="240">
        <v>12</v>
      </c>
      <c r="E1230" s="88" t="s">
        <v>20</v>
      </c>
      <c r="F1230" s="329"/>
      <c r="G1230" s="330"/>
      <c r="H1230" s="241">
        <f t="shared" si="62"/>
        <v>0</v>
      </c>
      <c r="I1230" s="46"/>
    </row>
    <row r="1231" spans="1:9" s="47" customFormat="1" x14ac:dyDescent="0.2">
      <c r="A1231" s="319"/>
      <c r="B1231" s="239" t="s">
        <v>929</v>
      </c>
      <c r="C1231" s="15" t="s">
        <v>928</v>
      </c>
      <c r="D1231" s="240">
        <v>133</v>
      </c>
      <c r="E1231" s="295" t="s">
        <v>20</v>
      </c>
      <c r="F1231" s="329"/>
      <c r="G1231" s="330"/>
      <c r="H1231" s="241">
        <f t="shared" si="62"/>
        <v>0</v>
      </c>
      <c r="I1231" s="46"/>
    </row>
    <row r="1232" spans="1:9" s="47" customFormat="1" x14ac:dyDescent="0.2">
      <c r="A1232" s="319"/>
      <c r="B1232" s="239" t="s">
        <v>931</v>
      </c>
      <c r="C1232" s="26" t="s">
        <v>1318</v>
      </c>
      <c r="D1232" s="240">
        <v>27</v>
      </c>
      <c r="E1232" s="295" t="s">
        <v>909</v>
      </c>
      <c r="F1232" s="329"/>
      <c r="G1232" s="330"/>
      <c r="H1232" s="241">
        <f t="shared" si="62"/>
        <v>0</v>
      </c>
      <c r="I1232" s="46"/>
    </row>
    <row r="1233" spans="1:9" s="47" customFormat="1" x14ac:dyDescent="0.2">
      <c r="A1233" s="319"/>
      <c r="B1233" s="239" t="s">
        <v>933</v>
      </c>
      <c r="C1233" s="27" t="s">
        <v>938</v>
      </c>
      <c r="D1233" s="240">
        <v>45</v>
      </c>
      <c r="E1233" s="295" t="s">
        <v>896</v>
      </c>
      <c r="F1233" s="329"/>
      <c r="G1233" s="330"/>
      <c r="H1233" s="241">
        <f t="shared" si="62"/>
        <v>0</v>
      </c>
      <c r="I1233" s="46"/>
    </row>
    <row r="1234" spans="1:9" s="47" customFormat="1" x14ac:dyDescent="0.2">
      <c r="A1234" s="319"/>
      <c r="B1234" s="239" t="s">
        <v>935</v>
      </c>
      <c r="C1234" s="299" t="s">
        <v>940</v>
      </c>
      <c r="D1234" s="240">
        <v>76</v>
      </c>
      <c r="E1234" s="300" t="s">
        <v>30</v>
      </c>
      <c r="F1234" s="329"/>
      <c r="G1234" s="330"/>
      <c r="H1234" s="241">
        <f t="shared" si="62"/>
        <v>0</v>
      </c>
      <c r="I1234" s="46"/>
    </row>
    <row r="1235" spans="1:9" s="47" customFormat="1" x14ac:dyDescent="0.2">
      <c r="A1235" s="319"/>
      <c r="B1235" s="239" t="s">
        <v>937</v>
      </c>
      <c r="C1235" s="27" t="s">
        <v>942</v>
      </c>
      <c r="D1235" s="240">
        <v>1</v>
      </c>
      <c r="E1235" s="295" t="s">
        <v>896</v>
      </c>
      <c r="F1235" s="329"/>
      <c r="G1235" s="330"/>
      <c r="H1235" s="241">
        <f t="shared" si="62"/>
        <v>0</v>
      </c>
      <c r="I1235" s="46"/>
    </row>
    <row r="1236" spans="1:9" s="47" customFormat="1" x14ac:dyDescent="0.2">
      <c r="A1236" s="319"/>
      <c r="B1236" s="239" t="s">
        <v>939</v>
      </c>
      <c r="C1236" s="27" t="s">
        <v>944</v>
      </c>
      <c r="D1236" s="198">
        <v>250</v>
      </c>
      <c r="E1236" s="88" t="s">
        <v>20</v>
      </c>
      <c r="F1236" s="329"/>
      <c r="G1236" s="330"/>
      <c r="H1236" s="241">
        <f t="shared" si="62"/>
        <v>0</v>
      </c>
      <c r="I1236" s="46"/>
    </row>
    <row r="1237" spans="1:9" s="47" customFormat="1" x14ac:dyDescent="0.2">
      <c r="A1237" s="319"/>
      <c r="B1237" s="239" t="s">
        <v>941</v>
      </c>
      <c r="C1237" s="27" t="s">
        <v>1319</v>
      </c>
      <c r="D1237" s="198">
        <v>32</v>
      </c>
      <c r="E1237" s="88" t="s">
        <v>20</v>
      </c>
      <c r="F1237" s="329"/>
      <c r="G1237" s="330"/>
      <c r="H1237" s="241">
        <f t="shared" si="62"/>
        <v>0</v>
      </c>
      <c r="I1237" s="46"/>
    </row>
    <row r="1238" spans="1:9" s="47" customFormat="1" x14ac:dyDescent="0.2">
      <c r="A1238" s="319"/>
      <c r="B1238" s="236" t="s">
        <v>22</v>
      </c>
      <c r="C1238" s="123" t="s">
        <v>945</v>
      </c>
      <c r="D1238" s="240"/>
      <c r="E1238" s="88"/>
      <c r="F1238" s="20"/>
      <c r="G1238" s="45"/>
      <c r="H1238" s="241"/>
      <c r="I1238" s="46"/>
    </row>
    <row r="1239" spans="1:9" s="47" customFormat="1" x14ac:dyDescent="0.2">
      <c r="A1239" s="319"/>
      <c r="B1239" s="239" t="s">
        <v>353</v>
      </c>
      <c r="C1239" s="15" t="s">
        <v>1332</v>
      </c>
      <c r="D1239" s="240">
        <v>1</v>
      </c>
      <c r="E1239" s="88" t="s">
        <v>909</v>
      </c>
      <c r="F1239" s="329"/>
      <c r="G1239" s="330"/>
      <c r="H1239" s="241">
        <f t="shared" ref="H1239:H1244" si="63">SUM(F1239,G1239)*D1239</f>
        <v>0</v>
      </c>
      <c r="I1239" s="46"/>
    </row>
    <row r="1240" spans="1:9" s="47" customFormat="1" x14ac:dyDescent="0.2">
      <c r="A1240" s="319"/>
      <c r="B1240" s="239" t="s">
        <v>355</v>
      </c>
      <c r="C1240" s="15" t="s">
        <v>947</v>
      </c>
      <c r="D1240" s="198">
        <v>650</v>
      </c>
      <c r="E1240" s="88" t="s">
        <v>20</v>
      </c>
      <c r="F1240" s="329"/>
      <c r="G1240" s="330"/>
      <c r="H1240" s="241">
        <f t="shared" si="63"/>
        <v>0</v>
      </c>
      <c r="I1240" s="46"/>
    </row>
    <row r="1241" spans="1:9" s="47" customFormat="1" x14ac:dyDescent="0.2">
      <c r="A1241" s="319"/>
      <c r="B1241" s="239" t="s">
        <v>357</v>
      </c>
      <c r="C1241" s="15" t="s">
        <v>948</v>
      </c>
      <c r="D1241" s="198">
        <v>550</v>
      </c>
      <c r="E1241" s="88" t="s">
        <v>20</v>
      </c>
      <c r="F1241" s="329"/>
      <c r="G1241" s="330"/>
      <c r="H1241" s="241">
        <f t="shared" si="63"/>
        <v>0</v>
      </c>
      <c r="I1241" s="46"/>
    </row>
    <row r="1242" spans="1:9" s="47" customFormat="1" x14ac:dyDescent="0.2">
      <c r="A1242" s="319"/>
      <c r="B1242" s="239" t="s">
        <v>359</v>
      </c>
      <c r="C1242" s="27" t="s">
        <v>949</v>
      </c>
      <c r="D1242" s="198">
        <v>400</v>
      </c>
      <c r="E1242" s="88" t="s">
        <v>20</v>
      </c>
      <c r="F1242" s="329"/>
      <c r="G1242" s="330"/>
      <c r="H1242" s="241">
        <f t="shared" si="63"/>
        <v>0</v>
      </c>
      <c r="I1242" s="46"/>
    </row>
    <row r="1243" spans="1:9" s="47" customFormat="1" x14ac:dyDescent="0.2">
      <c r="A1243" s="319"/>
      <c r="B1243" s="239" t="s">
        <v>361</v>
      </c>
      <c r="C1243" s="27" t="s">
        <v>950</v>
      </c>
      <c r="D1243" s="198">
        <v>18</v>
      </c>
      <c r="E1243" s="88" t="s">
        <v>909</v>
      </c>
      <c r="F1243" s="329"/>
      <c r="G1243" s="330"/>
      <c r="H1243" s="241">
        <f t="shared" si="63"/>
        <v>0</v>
      </c>
      <c r="I1243" s="46"/>
    </row>
    <row r="1244" spans="1:9" s="47" customFormat="1" x14ac:dyDescent="0.2">
      <c r="A1244" s="319"/>
      <c r="B1244" s="239" t="s">
        <v>363</v>
      </c>
      <c r="C1244" s="27" t="s">
        <v>952</v>
      </c>
      <c r="D1244" s="198">
        <v>1</v>
      </c>
      <c r="E1244" s="88" t="s">
        <v>909</v>
      </c>
      <c r="F1244" s="329"/>
      <c r="G1244" s="330"/>
      <c r="H1244" s="241">
        <f t="shared" si="63"/>
        <v>0</v>
      </c>
      <c r="I1244" s="46"/>
    </row>
    <row r="1245" spans="1:9" s="47" customFormat="1" x14ac:dyDescent="0.2">
      <c r="A1245" s="319"/>
      <c r="B1245" s="236" t="s">
        <v>23</v>
      </c>
      <c r="C1245" s="123" t="s">
        <v>953</v>
      </c>
      <c r="D1245" s="240"/>
      <c r="E1245" s="88"/>
      <c r="F1245" s="20"/>
      <c r="G1245" s="45"/>
      <c r="H1245" s="241"/>
      <c r="I1245" s="46"/>
    </row>
    <row r="1246" spans="1:9" s="47" customFormat="1" x14ac:dyDescent="0.2">
      <c r="A1246" s="319"/>
      <c r="B1246" s="239" t="s">
        <v>628</v>
      </c>
      <c r="C1246" s="15" t="s">
        <v>954</v>
      </c>
      <c r="D1246" s="240">
        <v>410</v>
      </c>
      <c r="E1246" s="88" t="s">
        <v>896</v>
      </c>
      <c r="F1246" s="329"/>
      <c r="G1246" s="330"/>
      <c r="H1246" s="241">
        <f t="shared" ref="H1246:H1251" si="64">SUM(F1246,G1246)*D1246</f>
        <v>0</v>
      </c>
      <c r="I1246" s="46"/>
    </row>
    <row r="1247" spans="1:9" s="47" customFormat="1" x14ac:dyDescent="0.2">
      <c r="A1247" s="319"/>
      <c r="B1247" s="239" t="s">
        <v>630</v>
      </c>
      <c r="C1247" s="15" t="s">
        <v>955</v>
      </c>
      <c r="D1247" s="240">
        <v>400</v>
      </c>
      <c r="E1247" s="88" t="s">
        <v>896</v>
      </c>
      <c r="F1247" s="329"/>
      <c r="G1247" s="330"/>
      <c r="H1247" s="241">
        <f t="shared" si="64"/>
        <v>0</v>
      </c>
      <c r="I1247" s="46"/>
    </row>
    <row r="1248" spans="1:9" s="47" customFormat="1" x14ac:dyDescent="0.2">
      <c r="A1248" s="319"/>
      <c r="B1248" s="239" t="s">
        <v>631</v>
      </c>
      <c r="C1248" s="15" t="s">
        <v>956</v>
      </c>
      <c r="D1248" s="240">
        <v>45</v>
      </c>
      <c r="E1248" s="88" t="s">
        <v>20</v>
      </c>
      <c r="F1248" s="329"/>
      <c r="G1248" s="330"/>
      <c r="H1248" s="241">
        <f t="shared" si="64"/>
        <v>0</v>
      </c>
      <c r="I1248" s="46"/>
    </row>
    <row r="1249" spans="1:9" s="47" customFormat="1" x14ac:dyDescent="0.2">
      <c r="A1249" s="319"/>
      <c r="B1249" s="239" t="s">
        <v>632</v>
      </c>
      <c r="C1249" s="15" t="s">
        <v>957</v>
      </c>
      <c r="D1249" s="240">
        <v>23</v>
      </c>
      <c r="E1249" s="88" t="s">
        <v>909</v>
      </c>
      <c r="F1249" s="329"/>
      <c r="G1249" s="330"/>
      <c r="H1249" s="241">
        <f t="shared" si="64"/>
        <v>0</v>
      </c>
      <c r="I1249" s="46"/>
    </row>
    <row r="1250" spans="1:9" s="47" customFormat="1" x14ac:dyDescent="0.2">
      <c r="A1250" s="319"/>
      <c r="B1250" s="239" t="s">
        <v>634</v>
      </c>
      <c r="C1250" s="15" t="s">
        <v>958</v>
      </c>
      <c r="D1250" s="240">
        <v>8</v>
      </c>
      <c r="E1250" s="88" t="s">
        <v>909</v>
      </c>
      <c r="F1250" s="329"/>
      <c r="G1250" s="330"/>
      <c r="H1250" s="241">
        <f t="shared" si="64"/>
        <v>0</v>
      </c>
      <c r="I1250" s="46"/>
    </row>
    <row r="1251" spans="1:9" s="47" customFormat="1" x14ac:dyDescent="0.2">
      <c r="A1251" s="319"/>
      <c r="B1251" s="239" t="s">
        <v>636</v>
      </c>
      <c r="C1251" s="27" t="s">
        <v>959</v>
      </c>
      <c r="D1251" s="240">
        <v>30</v>
      </c>
      <c r="E1251" s="88" t="s">
        <v>909</v>
      </c>
      <c r="F1251" s="329"/>
      <c r="G1251" s="330"/>
      <c r="H1251" s="241">
        <f t="shared" si="64"/>
        <v>0</v>
      </c>
      <c r="I1251" s="46"/>
    </row>
    <row r="1252" spans="1:9" s="47" customFormat="1" x14ac:dyDescent="0.2">
      <c r="A1252" s="319"/>
      <c r="B1252" s="236" t="s">
        <v>24</v>
      </c>
      <c r="C1252" s="123" t="s">
        <v>960</v>
      </c>
      <c r="D1252" s="240"/>
      <c r="E1252" s="88"/>
      <c r="F1252" s="20"/>
      <c r="G1252" s="45"/>
      <c r="H1252" s="241"/>
      <c r="I1252" s="46"/>
    </row>
    <row r="1253" spans="1:9" s="47" customFormat="1" ht="25.5" x14ac:dyDescent="0.2">
      <c r="A1253" s="319"/>
      <c r="B1253" s="239" t="s">
        <v>639</v>
      </c>
      <c r="C1253" s="15" t="s">
        <v>1333</v>
      </c>
      <c r="D1253" s="240">
        <v>1</v>
      </c>
      <c r="E1253" s="88" t="s">
        <v>909</v>
      </c>
      <c r="F1253" s="329"/>
      <c r="G1253" s="330"/>
      <c r="H1253" s="241">
        <f t="shared" ref="H1253:H1264" si="65">SUM(F1253,G1253)*D1253</f>
        <v>0</v>
      </c>
      <c r="I1253" s="46"/>
    </row>
    <row r="1254" spans="1:9" s="47" customFormat="1" x14ac:dyDescent="0.2">
      <c r="A1254" s="319"/>
      <c r="B1254" s="239" t="s">
        <v>640</v>
      </c>
      <c r="C1254" s="15" t="s">
        <v>1320</v>
      </c>
      <c r="D1254" s="240">
        <v>1</v>
      </c>
      <c r="E1254" s="88" t="s">
        <v>909</v>
      </c>
      <c r="F1254" s="329"/>
      <c r="G1254" s="330"/>
      <c r="H1254" s="241">
        <f t="shared" si="65"/>
        <v>0</v>
      </c>
      <c r="I1254" s="46"/>
    </row>
    <row r="1255" spans="1:9" s="47" customFormat="1" x14ac:dyDescent="0.2">
      <c r="A1255" s="319"/>
      <c r="B1255" s="239" t="s">
        <v>641</v>
      </c>
      <c r="C1255" s="15" t="s">
        <v>1321</v>
      </c>
      <c r="D1255" s="240">
        <v>2</v>
      </c>
      <c r="E1255" s="88" t="s">
        <v>909</v>
      </c>
      <c r="F1255" s="329"/>
      <c r="G1255" s="330"/>
      <c r="H1255" s="241">
        <f t="shared" si="65"/>
        <v>0</v>
      </c>
      <c r="I1255" s="46"/>
    </row>
    <row r="1256" spans="1:9" s="47" customFormat="1" x14ac:dyDescent="0.2">
      <c r="A1256" s="319"/>
      <c r="B1256" s="239" t="s">
        <v>642</v>
      </c>
      <c r="C1256" s="15" t="s">
        <v>1322</v>
      </c>
      <c r="D1256" s="240">
        <v>2</v>
      </c>
      <c r="E1256" s="88" t="s">
        <v>909</v>
      </c>
      <c r="F1256" s="329"/>
      <c r="G1256" s="330"/>
      <c r="H1256" s="241">
        <f t="shared" si="65"/>
        <v>0</v>
      </c>
      <c r="I1256" s="46"/>
    </row>
    <row r="1257" spans="1:9" s="47" customFormat="1" x14ac:dyDescent="0.2">
      <c r="A1257" s="319"/>
      <c r="B1257" s="239" t="s">
        <v>643</v>
      </c>
      <c r="C1257" s="15" t="s">
        <v>968</v>
      </c>
      <c r="D1257" s="240">
        <v>11</v>
      </c>
      <c r="E1257" s="88" t="s">
        <v>909</v>
      </c>
      <c r="F1257" s="329"/>
      <c r="G1257" s="330"/>
      <c r="H1257" s="241">
        <f t="shared" si="65"/>
        <v>0</v>
      </c>
      <c r="I1257" s="46"/>
    </row>
    <row r="1258" spans="1:9" s="47" customFormat="1" x14ac:dyDescent="0.2">
      <c r="A1258" s="319"/>
      <c r="B1258" s="239" t="s">
        <v>644</v>
      </c>
      <c r="C1258" s="15" t="s">
        <v>970</v>
      </c>
      <c r="D1258" s="240">
        <v>10</v>
      </c>
      <c r="E1258" s="88" t="s">
        <v>909</v>
      </c>
      <c r="F1258" s="329"/>
      <c r="G1258" s="330"/>
      <c r="H1258" s="241">
        <f t="shared" si="65"/>
        <v>0</v>
      </c>
      <c r="I1258" s="46"/>
    </row>
    <row r="1259" spans="1:9" s="47" customFormat="1" x14ac:dyDescent="0.2">
      <c r="A1259" s="319"/>
      <c r="B1259" s="239" t="s">
        <v>967</v>
      </c>
      <c r="C1259" s="15" t="s">
        <v>972</v>
      </c>
      <c r="D1259" s="198">
        <v>6</v>
      </c>
      <c r="E1259" s="188" t="s">
        <v>909</v>
      </c>
      <c r="F1259" s="329"/>
      <c r="G1259" s="330"/>
      <c r="H1259" s="241">
        <f t="shared" si="65"/>
        <v>0</v>
      </c>
      <c r="I1259" s="46"/>
    </row>
    <row r="1260" spans="1:9" s="47" customFormat="1" x14ac:dyDescent="0.2">
      <c r="A1260" s="319"/>
      <c r="B1260" s="239" t="s">
        <v>969</v>
      </c>
      <c r="C1260" s="15" t="s">
        <v>974</v>
      </c>
      <c r="D1260" s="198">
        <v>3</v>
      </c>
      <c r="E1260" s="188" t="s">
        <v>909</v>
      </c>
      <c r="F1260" s="329"/>
      <c r="G1260" s="330"/>
      <c r="H1260" s="241">
        <f t="shared" si="65"/>
        <v>0</v>
      </c>
      <c r="I1260" s="46"/>
    </row>
    <row r="1261" spans="1:9" s="47" customFormat="1" x14ac:dyDescent="0.2">
      <c r="A1261" s="319"/>
      <c r="B1261" s="239" t="s">
        <v>971</v>
      </c>
      <c r="C1261" s="15" t="s">
        <v>978</v>
      </c>
      <c r="D1261" s="198">
        <v>3</v>
      </c>
      <c r="E1261" s="188" t="s">
        <v>909</v>
      </c>
      <c r="F1261" s="329"/>
      <c r="G1261" s="330"/>
      <c r="H1261" s="241">
        <f t="shared" si="65"/>
        <v>0</v>
      </c>
      <c r="I1261" s="46"/>
    </row>
    <row r="1262" spans="1:9" s="47" customFormat="1" ht="25.5" x14ac:dyDescent="0.2">
      <c r="A1262" s="319"/>
      <c r="B1262" s="239" t="s">
        <v>973</v>
      </c>
      <c r="C1262" s="15" t="s">
        <v>1334</v>
      </c>
      <c r="D1262" s="240">
        <v>1</v>
      </c>
      <c r="E1262" s="88" t="s">
        <v>989</v>
      </c>
      <c r="F1262" s="329"/>
      <c r="G1262" s="330"/>
      <c r="H1262" s="241">
        <f t="shared" si="65"/>
        <v>0</v>
      </c>
      <c r="I1262" s="46"/>
    </row>
    <row r="1263" spans="1:9" s="5" customFormat="1" x14ac:dyDescent="0.2">
      <c r="A1263" s="319"/>
      <c r="B1263" s="239" t="s">
        <v>975</v>
      </c>
      <c r="C1263" s="132" t="s">
        <v>1336</v>
      </c>
      <c r="D1263" s="198">
        <v>1</v>
      </c>
      <c r="E1263" s="315" t="s">
        <v>17</v>
      </c>
      <c r="F1263" s="329"/>
      <c r="G1263" s="330"/>
      <c r="H1263" s="241">
        <f t="shared" si="65"/>
        <v>0</v>
      </c>
      <c r="I1263" s="13"/>
    </row>
    <row r="1264" spans="1:9" s="47" customFormat="1" ht="25.5" x14ac:dyDescent="0.2">
      <c r="A1264" s="319"/>
      <c r="B1264" s="239" t="s">
        <v>977</v>
      </c>
      <c r="C1264" s="15" t="s">
        <v>988</v>
      </c>
      <c r="D1264" s="240">
        <v>3</v>
      </c>
      <c r="E1264" s="88" t="s">
        <v>989</v>
      </c>
      <c r="F1264" s="329"/>
      <c r="G1264" s="330"/>
      <c r="H1264" s="241">
        <f t="shared" si="65"/>
        <v>0</v>
      </c>
      <c r="I1264" s="46"/>
    </row>
    <row r="1265" spans="1:10" s="47" customFormat="1" x14ac:dyDescent="0.2">
      <c r="A1265" s="319"/>
      <c r="B1265" s="236" t="s">
        <v>125</v>
      </c>
      <c r="C1265" s="123" t="s">
        <v>990</v>
      </c>
      <c r="D1265" s="240"/>
      <c r="E1265" s="88"/>
      <c r="F1265" s="31"/>
      <c r="G1265" s="48"/>
      <c r="H1265" s="242"/>
      <c r="I1265" s="46"/>
    </row>
    <row r="1266" spans="1:10" s="47" customFormat="1" x14ac:dyDescent="0.2">
      <c r="A1266" s="319"/>
      <c r="B1266" s="239" t="s">
        <v>646</v>
      </c>
      <c r="C1266" s="15" t="s">
        <v>994</v>
      </c>
      <c r="D1266" s="240">
        <v>1</v>
      </c>
      <c r="E1266" s="88" t="s">
        <v>909</v>
      </c>
      <c r="F1266" s="329"/>
      <c r="G1266" s="330"/>
      <c r="H1266" s="242">
        <f t="shared" ref="H1266:H1271" si="66">SUM(F1266,G1266)*D1266</f>
        <v>0</v>
      </c>
      <c r="I1266" s="46"/>
    </row>
    <row r="1267" spans="1:10" s="47" customFormat="1" x14ac:dyDescent="0.2">
      <c r="A1267" s="319"/>
      <c r="B1267" s="239" t="s">
        <v>648</v>
      </c>
      <c r="C1267" s="15" t="s">
        <v>996</v>
      </c>
      <c r="D1267" s="240">
        <v>6</v>
      </c>
      <c r="E1267" s="88" t="s">
        <v>909</v>
      </c>
      <c r="F1267" s="329"/>
      <c r="G1267" s="330"/>
      <c r="H1267" s="242">
        <f t="shared" si="66"/>
        <v>0</v>
      </c>
      <c r="I1267" s="46"/>
    </row>
    <row r="1268" spans="1:10" s="47" customFormat="1" ht="25.5" x14ac:dyDescent="0.2">
      <c r="A1268" s="319"/>
      <c r="B1268" s="239" t="s">
        <v>649</v>
      </c>
      <c r="C1268" s="15" t="s">
        <v>1323</v>
      </c>
      <c r="D1268" s="240">
        <v>4</v>
      </c>
      <c r="E1268" s="88" t="s">
        <v>909</v>
      </c>
      <c r="F1268" s="329"/>
      <c r="G1268" s="330"/>
      <c r="H1268" s="242">
        <f t="shared" si="66"/>
        <v>0</v>
      </c>
      <c r="I1268" s="46"/>
    </row>
    <row r="1269" spans="1:10" s="47" customFormat="1" x14ac:dyDescent="0.2">
      <c r="A1269" s="319"/>
      <c r="B1269" s="239" t="s">
        <v>650</v>
      </c>
      <c r="C1269" s="15" t="s">
        <v>997</v>
      </c>
      <c r="D1269" s="240">
        <v>2</v>
      </c>
      <c r="E1269" s="88" t="s">
        <v>909</v>
      </c>
      <c r="F1269" s="329"/>
      <c r="G1269" s="330"/>
      <c r="H1269" s="242">
        <f t="shared" si="66"/>
        <v>0</v>
      </c>
      <c r="I1269" s="46"/>
    </row>
    <row r="1270" spans="1:10" s="47" customFormat="1" x14ac:dyDescent="0.2">
      <c r="A1270" s="319"/>
      <c r="B1270" s="239" t="s">
        <v>652</v>
      </c>
      <c r="C1270" s="15" t="s">
        <v>991</v>
      </c>
      <c r="D1270" s="240">
        <v>2</v>
      </c>
      <c r="E1270" s="88" t="s">
        <v>909</v>
      </c>
      <c r="F1270" s="329"/>
      <c r="G1270" s="330"/>
      <c r="H1270" s="242">
        <f t="shared" si="66"/>
        <v>0</v>
      </c>
      <c r="I1270" s="46"/>
    </row>
    <row r="1271" spans="1:10" s="47" customFormat="1" x14ac:dyDescent="0.2">
      <c r="A1271" s="319"/>
      <c r="B1271" s="239" t="s">
        <v>653</v>
      </c>
      <c r="C1271" s="15" t="s">
        <v>1324</v>
      </c>
      <c r="D1271" s="240">
        <v>1</v>
      </c>
      <c r="E1271" s="88" t="s">
        <v>1325</v>
      </c>
      <c r="F1271" s="31" t="s">
        <v>28</v>
      </c>
      <c r="G1271" s="330"/>
      <c r="H1271" s="242">
        <f t="shared" si="66"/>
        <v>0</v>
      </c>
      <c r="I1271" s="46"/>
      <c r="J1271" s="64"/>
    </row>
    <row r="1272" spans="1:10" s="47" customFormat="1" x14ac:dyDescent="0.2">
      <c r="A1272" s="243"/>
      <c r="B1272" s="244"/>
      <c r="C1272" s="245" t="s">
        <v>1067</v>
      </c>
      <c r="D1272" s="246"/>
      <c r="E1272" s="247"/>
      <c r="F1272" s="248">
        <f>SUMPRODUCT(D1214:D1271,F1214:F1271)</f>
        <v>0</v>
      </c>
      <c r="G1272" s="248">
        <f>SUMPRODUCT(D1214:D1271,G1214:G1271)</f>
        <v>0</v>
      </c>
      <c r="H1272" s="249">
        <f>SUM(H1214:H1271)</f>
        <v>0</v>
      </c>
      <c r="I1272" s="46"/>
    </row>
    <row r="1273" spans="1:10" s="47" customFormat="1" ht="13.5" thickBot="1" x14ac:dyDescent="0.25">
      <c r="A1273" s="250"/>
      <c r="B1273" s="251"/>
      <c r="C1273" s="252" t="s">
        <v>1068</v>
      </c>
      <c r="D1273" s="98"/>
      <c r="E1273" s="253"/>
      <c r="F1273" s="100">
        <f>F1143+F1210+F1272</f>
        <v>0</v>
      </c>
      <c r="G1273" s="100">
        <f>G1143+G1210+G1272</f>
        <v>0</v>
      </c>
      <c r="H1273" s="254">
        <f>H1143+H1210+H1272</f>
        <v>0</v>
      </c>
      <c r="I1273" s="46"/>
    </row>
    <row r="1274" spans="1:10" s="47" customFormat="1" ht="13.5" thickBot="1" x14ac:dyDescent="0.25">
      <c r="A1274" s="336"/>
      <c r="B1274" s="337"/>
      <c r="C1274" s="333" t="s">
        <v>1031</v>
      </c>
      <c r="D1274" s="334"/>
      <c r="E1274" s="335"/>
      <c r="F1274" s="322">
        <f>F23+F305+F946+F1273</f>
        <v>0</v>
      </c>
      <c r="G1274" s="322">
        <f>G23+G305+G946+G1273</f>
        <v>0</v>
      </c>
      <c r="H1274" s="323">
        <f>H23+H305+H946+H1273</f>
        <v>0</v>
      </c>
      <c r="I1274" s="46"/>
    </row>
    <row r="1275" spans="1:10" x14ac:dyDescent="0.2">
      <c r="A1275" s="38"/>
      <c r="B1275" s="39"/>
      <c r="C1275" s="40"/>
      <c r="D1275" s="41"/>
      <c r="E1275" s="43"/>
      <c r="H1275" s="42"/>
    </row>
  </sheetData>
  <sheetProtection algorithmName="SHA-512" hashValue="m4rhelqnT4qEXVabPqy1XKJBE5+vwEgL5XtkYyp99Zief6bRRjjSw3FjM7PfEJLlYnyViTTExErWLE1rX0Oy8A==" saltValue="w7Dbz2y1ZUKKVqKoVSA3fQ==" spinCount="100000" sheet="1" objects="1" scenarios="1"/>
  <mergeCells count="23">
    <mergeCell ref="A1:H1"/>
    <mergeCell ref="A2:H2"/>
    <mergeCell ref="A6:H6"/>
    <mergeCell ref="C15:H15"/>
    <mergeCell ref="A3:H3"/>
    <mergeCell ref="A4:H4"/>
    <mergeCell ref="A5:H5"/>
    <mergeCell ref="A7:H7"/>
    <mergeCell ref="A13:A14"/>
    <mergeCell ref="B13:B14"/>
    <mergeCell ref="C13:C14"/>
    <mergeCell ref="D13:D14"/>
    <mergeCell ref="E13:E14"/>
    <mergeCell ref="F13:G13"/>
    <mergeCell ref="H13:H14"/>
    <mergeCell ref="A9:H9"/>
    <mergeCell ref="C1274:E1274"/>
    <mergeCell ref="A1274:B1274"/>
    <mergeCell ref="A10:B10"/>
    <mergeCell ref="A11:B11"/>
    <mergeCell ref="E10:H10"/>
    <mergeCell ref="E11:F11"/>
    <mergeCell ref="A12:H12"/>
  </mergeCells>
  <phoneticPr fontId="0" type="noConversion"/>
  <hyperlinks>
    <hyperlink ref="C843" display="          - tomada 2P+T c/ universal"/>
    <hyperlink ref="C841" display="Tampa para eletrocalha 50mm"/>
    <hyperlink ref="C842" display="Suporte suspensão para eletrocalha 50x50mm "/>
    <hyperlink ref="C844" display="Suporte suspensão para eletrocalha 50x50mm "/>
    <hyperlink ref="C832" display="Suporte suspensão para eletrocalha 50x50mm "/>
    <hyperlink ref="D1197"/>
    <hyperlink ref="C1197" display="Parafusos, porcas e arruelas para perfilados/eletrocalha"/>
    <hyperlink ref="D1207"/>
    <hyperlink ref="C1207" display="Derivação saída eletrodutos p/Canaleta de Alumínio de 73x25mm"/>
    <hyperlink ref="D1206"/>
    <hyperlink ref="C1206" display="          - tomada 2P+T c/ universal"/>
    <hyperlink ref="D1199"/>
    <hyperlink ref="C1204" display="Suporte Dutotec  Ref. DT.64.340.00 com TRÊS interruptores Universais 10A cor branca, ou equivalente."/>
    <hyperlink ref="D1204"/>
    <hyperlink ref="D1195"/>
    <hyperlink ref="D1208"/>
    <hyperlink ref="C1208" display="Derivação saída eletrodutos p/Canaleta de Alumínio de 73x25mm"/>
  </hyperlinks>
  <printOptions horizontalCentered="1"/>
  <pageMargins left="0.39370078740157483" right="0.39370078740157483" top="1.1811023622047245" bottom="0.70866141732283472" header="0.39370078740157483" footer="0.47244094488188981"/>
  <pageSetup paperSize="9" scale="85" fitToHeight="0" orientation="landscape" r:id="rId1"/>
  <headerFooter alignWithMargins="0">
    <oddHeader>&amp;L&amp;"MS Sans Serif,Negrito"&amp;12&amp;G
&amp;"-,Negrito"&amp;11UNIDADE DE ENGENHARIA&amp;"Arial,Normal"&amp;9
&amp;R&amp;"-,Negrito"&amp;8FOLHA &amp;P/&amp;N   PLANILHA ED. SEDE BANRISUL - 2º, 3º E 4º PAV.</oddHeader>
    <oddFooter>&amp;C&amp;"-,Regular"Página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ED SEDE- 2º, 3º e 4º pavimentos</vt:lpstr>
      <vt:lpstr>'ED SEDE- 2º, 3º e 4º pavimentos'!Area_de_impressao</vt:lpstr>
      <vt:lpstr>'ED SEDE- 2º, 3º e 4º pavimentos'!Titulos_de_impressao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Magda Regina Stockmans</cp:lastModifiedBy>
  <cp:lastPrinted>2017-11-24T18:14:00Z</cp:lastPrinted>
  <dcterms:created xsi:type="dcterms:W3CDTF">2000-05-25T11:19:14Z</dcterms:created>
  <dcterms:modified xsi:type="dcterms:W3CDTF">2017-11-28T20:49:10Z</dcterms:modified>
</cp:coreProperties>
</file>